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188" documentId="120_S{2AC9BD13-BADA-5192-A53E-5A8FF88502F6}" xr6:coauthVersionLast="47" xr6:coauthVersionMax="47" xr10:uidLastSave="{F3CCC601-52EB-451B-97E3-27677E4A058D}"/>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<sst xmlns="http://schemas.openxmlformats.org/spreadsheetml/2006/main" count="180276" uniqueCount="39123">
  <si>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</si>
  <si>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</si>
  <si>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</si>
  <si>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</si>
  <si>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</si>
  <si>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</si>
  <si>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</si>
  <si>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</si>
  <si>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</si>
  <si>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</si>
  <si>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</si>
  <si>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</si>
  <si>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</si>
  <si>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</si>
  <si>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</si>
  <si>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</si>
  <si>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</si>
  <si>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</si>
  <si>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</si>
  <si>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</si>
  <si>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</si>
  <si>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</si>
  <si>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</si>
  <si>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</si>
  <si>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</si>
  <si>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</si>
  <si>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</si>
  <si>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</si>
  <si>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</si>
  <si>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</si>
  <si>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</si>
  <si>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</si>
  <si>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</si>
  <si>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</si>
  <si>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</si>
  <si>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</si>
  <si>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</si>
  <si>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</si>
  <si>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</si>
  <si>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</si>
  <si>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</si>
  <si>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</si>
  <si>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</si>
  <si>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</si>
  <si>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</si>
  <si>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</si>
  <si>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</si>
  <si>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</si>
  <si>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</si>
  <si>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</si>
  <si>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</si>
  <si>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</si>
  <si>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</si>
  <si>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</si>
  <si>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</si>
  <si>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</si>
  <si>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</si>
  <si>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</si>
  <si>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</si>
  <si>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</si>
  <si>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</si>
  <si>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</si>
  <si>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</si>
  <si>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</si>
  <si>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</si>
  <si>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</si>
  <si>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</si>
  <si>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</si>
  <si>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</si>
  <si>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</si>
  <si>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</si>
  <si>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</si>
  <si>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</si>
  <si>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</si>
  <si>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</si>
  <si>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</si>
  <si>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</si>
  <si>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</si>
  <si>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</si>
  <si>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</si>
  <si>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</si>
  <si>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</si>
  <si>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</si>
  <si>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</si>
  <si>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</si>
  <si>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</si>
  <si>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</si>
  <si>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</si>
  <si>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</si>
  <si>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</si>
  <si>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</si>
  <si>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</si>
  <si>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</si>
  <si>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</si>
  <si>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</si>
  <si>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</si>
  <si>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</si>
  <si>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</si>
  <si>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</si>
  <si>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</si>
  <si>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</si>
  <si>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</si>
  <si>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</si>
  <si>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</si>
  <si>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</si>
  <si>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</si>
  <si>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</si>
  <si>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</si>
  <si>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</si>
  <si>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</si>
  <si>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</si>
  <si>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</si>
  <si>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</si>
  <si>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</si>
  <si>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</si>
  <si>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</si>
  <si>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</si>
  <si>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</si>
  <si>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</si>
  <si>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</si>
  <si>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</si>
  <si>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</si>
  <si>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</si>
  <si>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</si>
  <si>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</si>
  <si>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</si>
  <si>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</si>
  <si>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</si>
  <si>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</si>
  <si>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</si>
  <si>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</si>
  <si>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</si>
  <si>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</si>
  <si>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</si>
  <si>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</si>
  <si>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</si>
  <si>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</si>
  <si>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</si>
  <si>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</si>
  <si>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</si>
  <si>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</si>
  <si>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</si>
  <si>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</si>
  <si>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</si>
  <si>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</si>
  <si>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</si>
  <si>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</si>
  <si>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</si>
  <si>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</si>
  <si>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</si>
  <si>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</si>
  <si>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</si>
  <si>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</si>
  <si>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</si>
  <si>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</si>
  <si>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</si>
  <si>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</si>
  <si>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</si>
  <si>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</si>
  <si>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</si>
  <si>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</si>
  <si>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</si>
  <si>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</si>
  <si>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</si>
  <si>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</si>
  <si>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</si>
  <si>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</si>
  <si>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</si>
  <si>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</si>
  <si>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</si>
  <si>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</si>
  <si>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</si>
  <si>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</si>
  <si>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</si>
  <si>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</si>
  <si>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</si>
  <si>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</si>
  <si>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</si>
  <si>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</si>
  <si>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</si>
  <si>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</si>
  <si>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</si>
  <si>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</si>
  <si>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</si>
  <si>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</si>
  <si>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</si>
  <si>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</si>
  <si>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</si>
  <si>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</si>
  <si>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</si>
  <si>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</si>
  <si>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</si>
  <si>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</si>
  <si>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</si>
  <si>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</si>
  <si>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</si>
  <si>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</si>
  <si>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</si>
  <si>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</si>
  <si>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</si>
  <si>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</si>
  <si>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</si>
  <si>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</si>
  <si>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</si>
  <si>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</si>
  <si>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</si>
  <si>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</si>
  <si>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</si>
  <si>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</si>
  <si>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</si>
  <si>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</si>
  <si>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</si>
  <si>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</si>
  <si>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</si>
  <si>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</si>
  <si>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</si>
  <si>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</si>
  <si>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</si>
  <si>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</si>
  <si>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</si>
  <si>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</si>
  <si>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</si>
  <si>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</si>
  <si>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</si>
  <si>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</si>
  <si>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</si>
  <si>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</si>
  <si>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</si>
  <si>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</si>
  <si>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</si>
  <si>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</si>
  <si>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</si>
  <si>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</si>
  <si>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</si>
  <si>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</si>
  <si>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</si>
  <si>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</si>
  <si>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</si>
  <si>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</si>
  <si>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</si>
  <si>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</si>
  <si>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</si>
  <si>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</si>
  <si>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</si>
  <si>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</si>
  <si>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</si>
  <si>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</si>
  <si>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</si>
  <si>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</si>
  <si>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</si>
  <si>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</si>
  <si>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</si>
  <si>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</si>
  <si>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</si>
  <si>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</si>
  <si>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</si>
  <si>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</si>
  <si>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</si>
  <si>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</si>
  <si>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</si>
  <si>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</si>
  <si>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</si>
  <si>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</si>
  <si>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</si>
  <si>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</si>
  <si>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</si>
  <si>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</si>
  <si>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</si>
  <si>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</si>
  <si>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</si>
  <si>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</si>
  <si>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</si>
  <si>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</si>
  <si>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</si>
  <si>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</si>
  <si>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</si>
  <si>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</si>
  <si>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</si>
  <si>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</si>
  <si>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</si>
  <si>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</si>
  <si>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</si>
  <si>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</si>
  <si>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</si>
  <si>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</si>
  <si>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</si>
  <si>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</si>
  <si>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</si>
  <si>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</si>
  <si>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</si>
  <si>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</si>
  <si>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</si>
  <si>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</si>
  <si>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</si>
  <si>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</si>
  <si>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</si>
  <si>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</si>
  <si>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</si>
  <si>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</si>
  <si>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</si>
  <si>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</si>
  <si>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</si>
  <si>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</si>
  <si>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</si>
  <si>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</si>
  <si>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</si>
  <si>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</si>
  <si>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</si>
  <si>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</si>
  <si>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</si>
  <si>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</si>
  <si>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</si>
  <si>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</si>
  <si>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</si>
  <si>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</si>
  <si>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</si>
  <si>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</si>
  <si>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</si>
  <si>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</si>
  <si>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</si>
  <si>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</si>
  <si>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</si>
  <si>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</si>
  <si>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</si>
  <si>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</si>
  <si>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</si>
  <si>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</si>
  <si>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</si>
  <si>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</si>
  <si>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</si>
  <si>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</si>
  <si>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</si>
  <si>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</si>
  <si>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</si>
  <si>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</si>
  <si>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</si>
  <si>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</si>
  <si>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</si>
  <si>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</si>
  <si>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</si>
  <si>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</si>
  <si>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</si>
  <si>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</si>
  <si>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</si>
  <si>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</si>
  <si>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</si>
  <si>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</si>
  <si>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</si>
  <si>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</si>
  <si>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</si>
  <si>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</si>
  <si>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</si>
  <si>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</si>
  <si>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</si>
  <si>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</si>
  <si>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</si>
  <si>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</si>
  <si>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</si>
  <si>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</si>
  <si>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</si>
  <si>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</si>
  <si>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</si>
  <si>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</si>
  <si>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</si>
  <si>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</si>
  <si>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</si>
  <si>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</si>
  <si>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</si>
  <si>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</si>
  <si>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</si>
  <si>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</si>
  <si>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</si>
  <si>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</si>
  <si>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</si>
  <si>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</si>
  <si>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</si>
  <si>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</si>
  <si>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</si>
  <si>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</si>
  <si>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</si>
  <si>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</si>
  <si>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</si>
  <si>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</si>
  <si>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</si>
  <si>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</si>
  <si>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</si>
  <si>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</si>
  <si>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</si>
  <si>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</si>
  <si>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</si>
  <si>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</si>
  <si>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</si>
  <si>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</si>
  <si>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</si>
  <si>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</si>
  <si>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</si>
  <si>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</si>
  <si>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</si>
  <si>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</si>
  <si>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</si>
  <si>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</si>
  <si>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</si>
  <si>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</si>
  <si>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</si>
  <si>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</si>
  <si>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</si>
  <si>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</si>
  <si>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</si>
  <si>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</si>
  <si>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</si>
  <si>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</si>
  <si>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</si>
  <si>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</si>
  <si>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</si>
  <si>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</si>
  <si>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</si>
  <si>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</si>
  <si>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</si>
  <si>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</si>
  <si>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</si>
  <si>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</si>
  <si>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</si>
  <si>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</si>
  <si>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</si>
  <si>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</si>
  <si>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</si>
  <si>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</si>
  <si>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</si>
  <si>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</si>
  <si>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</si>
  <si>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</si>
  <si>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</si>
  <si>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</si>
  <si>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</si>
  <si>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</si>
  <si>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</si>
  <si>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</si>
  <si>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</si>
  <si>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</si>
  <si>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</si>
  <si>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</si>
  <si>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</si>
  <si>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</si>
  <si>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</si>
  <si>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</si>
  <si>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</si>
  <si>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</si>
  <si>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</si>
  <si>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</si>
  <si>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</si>
  <si>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</si>
  <si>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</si>
  <si>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</si>
  <si>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</si>
  <si>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</si>
  <si>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</si>
  <si>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</si>
  <si>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</si>
  <si>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</si>
  <si>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</si>
  <si>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</si>
  <si>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</si>
  <si>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</si>
  <si>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</si>
  <si>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</si>
  <si>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</si>
  <si>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</si>
  <si>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</si>
  <si>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</si>
  <si>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</si>
  <si>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</si>
  <si>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</si>
  <si>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</si>
  <si>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</si>
  <si>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</si>
  <si>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</si>
  <si>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</si>
  <si>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</si>
  <si>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</si>
  <si>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</si>
  <si>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</si>
  <si>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</si>
  <si>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</si>
  <si>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</si>
  <si>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</si>
  <si>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</si>
  <si>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</si>
  <si>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</si>
  <si>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</si>
  <si>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</si>
  <si>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</si>
  <si>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</si>
  <si>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</si>
  <si>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</si>
  <si>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</si>
  <si>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</si>
  <si>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</si>
  <si>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</si>
  <si>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</si>
  <si>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</si>
  <si>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</si>
  <si>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</si>
  <si>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</si>
  <si>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</si>
  <si>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</si>
  <si>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</si>
  <si>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</si>
  <si>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</si>
  <si>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</si>
  <si>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</si>
  <si>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</si>
  <si>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</si>
  <si>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</si>
  <si>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</si>
  <si>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</si>
  <si>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</si>
  <si>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</si>
  <si>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</si>
  <si>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</si>
  <si>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</si>
  <si>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</si>
  <si>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</si>
  <si>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</si>
  <si>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</si>
  <si>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</si>
  <si>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</si>
  <si>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</si>
  <si>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</si>
  <si>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</si>
  <si>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</si>
  <si>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</si>
  <si>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</si>
  <si>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</si>
  <si>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</si>
  <si>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</si>
  <si>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</si>
  <si>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</si>
  <si>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</si>
  <si>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</si>
  <si>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</si>
  <si>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</si>
  <si>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</si>
  <si>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</si>
  <si>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</si>
  <si>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</si>
  <si>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</si>
  <si>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</si>
  <si>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</si>
  <si>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</si>
  <si>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</si>
  <si>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</si>
  <si>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</si>
  <si>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</si>
  <si>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</si>
  <si>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</si>
  <si>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</si>
  <si>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</si>
  <si>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</si>
  <si>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</si>
  <si>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</si>
  <si>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</si>
  <si>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</si>
  <si>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</si>
  <si>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</si>
  <si>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</si>
  <si>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</si>
  <si>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</si>
  <si>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</si>
  <si>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</si>
  <si>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</si>
  <si>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</si>
  <si>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</si>
  <si>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</si>
  <si>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</si>
  <si>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</si>
  <si>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</si>
  <si>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</si>
  <si>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</si>
  <si>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</si>
  <si>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</si>
  <si>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</si>
  <si>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</si>
  <si>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</si>
  <si>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</si>
  <si>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</si>
  <si>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</si>
  <si>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</si>
  <si>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</si>
  <si>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</si>
  <si>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</si>
  <si>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</si>
  <si>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</si>
  <si>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</si>
  <si>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</si>
  <si>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</si>
  <si>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</si>
  <si>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</si>
  <si>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</si>
  <si>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</si>
  <si>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</si>
  <si>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</si>
  <si>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</si>
  <si>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</si>
  <si>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</si>
  <si>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</si>
  <si>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</si>
  <si>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</si>
  <si>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</si>
  <si>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</si>
  <si>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</si>
  <si>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</si>
  <si>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</si>
  <si>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</si>
  <si>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</si>
  <si>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</si>
  <si>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</si>
  <si>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</si>
  <si>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</si>
  <si>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</si>
  <si>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</si>
  <si>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</si>
  <si>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</si>
  <si>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</si>
  <si>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</si>
  <si>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</si>
  <si>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</si>
  <si>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</si>
  <si>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</si>
  <si>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</si>
  <si>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</si>
  <si>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</si>
  <si>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</si>
  <si>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</si>
  <si>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</si>
  <si>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</si>
  <si>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</si>
  <si>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</si>
  <si>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</si>
  <si>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</si>
  <si>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</si>
  <si>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</si>
  <si>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</si>
  <si>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</si>
  <si>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</si>
  <si>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</si>
  <si>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</si>
  <si>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</si>
  <si>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</si>
  <si>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</si>
  <si>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</si>
  <si>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</si>
  <si>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</si>
  <si>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</si>
  <si>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</si>
  <si>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</si>
  <si>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</si>
  <si>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</si>
  <si>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</si>
  <si>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</si>
  <si>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</si>
  <si>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</si>
  <si>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</si>
  <si>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</si>
  <si>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</si>
  <si>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</si>
  <si>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</si>
  <si>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</si>
  <si>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</si>
  <si>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</si>
  <si>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</si>
  <si>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</si>
  <si>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</si>
  <si>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</si>
  <si>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</si>
  <si>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</si>
  <si>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</si>
  <si>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</si>
  <si>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</si>
  <si>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</si>
  <si>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</si>
  <si>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</si>
  <si>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</si>
  <si>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</si>
  <si>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</si>
  <si>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</si>
  <si>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</si>
  <si>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</si>
  <si>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</si>
  <si>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</si>
  <si>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</si>
  <si>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</si>
  <si>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</si>
  <si>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</si>
  <si>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</si>
  <si>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</si>
  <si>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</si>
  <si>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</si>
  <si>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</si>
  <si>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</si>
  <si>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</si>
  <si>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</si>
  <si>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</si>
  <si>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</si>
  <si>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</si>
  <si>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</si>
  <si>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</si>
  <si>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</si>
  <si>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</si>
  <si>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</si>
  <si>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</si>
  <si>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</si>
  <si>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</si>
  <si>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</si>
  <si>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</si>
  <si>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</si>
  <si>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</si>
  <si>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</si>
  <si>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</si>
  <si>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</si>
  <si>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</si>
  <si>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</si>
  <si>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</si>
  <si>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</si>
  <si>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</si>
  <si>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</si>
  <si>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</si>
  <si>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</si>
  <si>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</si>
  <si>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</si>
  <si>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</si>
  <si>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</si>
  <si>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</si>
  <si>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</si>
  <si>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</si>
  <si>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</si>
  <si>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</si>
  <si>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</si>
  <si>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</si>
  <si>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</si>
  <si>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</si>
  <si>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</si>
  <si>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</si>
  <si>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</si>
  <si>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</si>
  <si>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</si>
  <si>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</si>
  <si>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</si>
  <si>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</si>
  <si>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</si>
  <si>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</si>
  <si>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</si>
  <si>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</si>
  <si>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</si>
  <si>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</si>
  <si>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</si>
  <si>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</si>
  <si>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</si>
  <si>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</si>
  <si>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</si>
  <si>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</si>
  <si>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</si>
  <si>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</si>
  <si>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</si>
  <si>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</si>
  <si>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</si>
  <si>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</si>
  <si>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</si>
  <si>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</si>
  <si>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</si>
  <si>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</si>
  <si>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</si>
  <si>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</si>
  <si>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</si>
  <si>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</si>
  <si>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</si>
  <si>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</si>
  <si>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</si>
  <si>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</si>
  <si>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</si>
  <si>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</si>
  <si>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</si>
  <si>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</si>
  <si>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</si>
  <si>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</si>
  <si>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</si>
  <si>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</si>
  <si>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</si>
  <si>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</si>
  <si>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</si>
  <si>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</si>
  <si>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</si>
  <si>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</si>
  <si>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</si>
  <si>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</si>
  <si>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</si>
  <si>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</si>
  <si>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</si>
  <si>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</si>
  <si>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</si>
  <si>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</si>
  <si>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</si>
  <si>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</si>
  <si>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</si>
  <si>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</si>
  <si>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</si>
  <si>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</si>
  <si>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</si>
  <si>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</si>
  <si>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</si>
  <si>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</si>
  <si>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</si>
  <si>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</si>
  <si>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</si>
  <si>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</si>
  <si>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</si>
  <si>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</si>
  <si>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</si>
  <si>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</si>
  <si>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</si>
  <si>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</si>
  <si>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</si>
  <si>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</si>
  <si>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</si>
  <si>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</si>
  <si>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</si>
  <si>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</si>
  <si>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</si>
  <si>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</si>
  <si>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</si>
  <si>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</si>
  <si>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</si>
  <si>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</si>
  <si>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</si>
  <si>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</si>
  <si>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</si>
  <si>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</si>
  <si>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</si>
  <si>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</si>
  <si>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</si>
  <si>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</si>
  <si>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</si>
  <si>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</si>
  <si>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</si>
  <si>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</si>
  <si>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</si>
  <si>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</si>
  <si>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</si>
  <si>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</si>
  <si>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</si>
  <si>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</si>
  <si>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</si>
  <si>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</si>
  <si>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</si>
  <si>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</si>
  <si>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</si>
  <si>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</si>
  <si>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</si>
  <si>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</si>
  <si>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</si>
  <si>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</si>
  <si>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</si>
  <si>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</si>
  <si>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</si>
  <si>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</si>
  <si>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</si>
  <si>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</si>
  <si>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</si>
  <si>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</si>
  <si>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</si>
  <si>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</si>
  <si>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</si>
  <si>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</si>
  <si>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</si>
  <si>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</si>
  <si>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</si>
  <si>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</si>
  <si>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</si>
  <si>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</si>
  <si>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</si>
  <si>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</si>
  <si>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</si>
  <si>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</si>
  <si>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</si>
  <si>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</si>
  <si>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</si>
  <si>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</si>
  <si>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</si>
  <si>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</si>
  <si>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</si>
  <si>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</si>
  <si>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</si>
  <si>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</si>
  <si>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</si>
  <si>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</si>
  <si>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</si>
  <si>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</si>
  <si>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</si>
  <si>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</si>
  <si>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</si>
  <si>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</si>
  <si>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</si>
  <si>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</si>
  <si>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</si>
  <si>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</si>
  <si>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</si>
  <si>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</si>
  <si>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</si>
  <si>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</si>
  <si>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</si>
  <si>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</si>
  <si>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</si>
  <si>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</si>
  <si>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</si>
  <si>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</si>
  <si>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</si>
  <si>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</si>
  <si>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</si>
  <si>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</si>
  <si>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</si>
  <si>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</si>
  <si>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</si>
  <si>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</si>
  <si>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</si>
  <si>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</si>
  <si>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</si>
  <si>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</si>
  <si>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</si>
  <si>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</si>
  <si>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</si>
  <si>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</si>
  <si>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</si>
  <si>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</si>
  <si>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</si>
  <si>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</si>
  <si>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</si>
  <si>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</si>
  <si>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</si>
  <si>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</si>
  <si>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</si>
  <si>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</si>
  <si>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</si>
  <si>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</si>
  <si>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</si>
  <si>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</si>
  <si>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</si>
  <si>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</si>
  <si>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</si>
  <si>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</si>
  <si>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</si>
  <si>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</si>
  <si>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</si>
  <si>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</si>
  <si>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</si>
  <si>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</si>
  <si>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</si>
  <si>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</si>
  <si>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</si>
  <si>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</si>
  <si>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</si>
  <si>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</si>
  <si>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</si>
  <si>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</si>
  <si>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</si>
  <si>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</si>
  <si>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</si>
  <si>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</si>
  <si>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</si>
  <si>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</si>
  <si>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</si>
  <si>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</si>
  <si>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</si>
  <si>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</si>
  <si>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</si>
  <si>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</si>
  <si>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</si>
  <si>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</si>
  <si>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</si>
  <si>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</si>
  <si>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</si>
  <si>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</si>
  <si>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</si>
  <si>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</si>
  <si>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</si>
  <si>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</si>
  <si>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</si>
  <si>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</si>
  <si>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</si>
  <si>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</si>
  <si>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</si>
  <si>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</si>
  <si>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</si>
  <si>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</si>
  <si>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</si>
  <si>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</si>
  <si>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</si>
  <si>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</si>
  <si>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</si>
  <si>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</si>
  <si>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</si>
  <si>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</si>
  <si>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</si>
  <si>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</si>
  <si>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</si>
  <si>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</si>
  <si>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</si>
  <si>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</si>
  <si>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</si>
  <si>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</si>
  <si>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</si>
  <si>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</si>
  <si>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</si>
  <si>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</si>
  <si>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</si>
  <si>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</si>
  <si>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</si>
  <si>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</si>
  <si>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</si>
  <si>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</si>
  <si>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</si>
  <si>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</si>
  <si>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</si>
  <si>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</si>
  <si>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</si>
  <si>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</si>
  <si>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</si>
  <si>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</si>
  <si>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</si>
  <si>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</si>
  <si>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</si>
  <si>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</si>
  <si>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</si>
  <si>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</si>
  <si>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</si>
  <si>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</si>
  <si>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</si>
  <si>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</si>
  <si>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</si>
  <si>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</si>
  <si>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</si>
  <si>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</si>
  <si>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</si>
  <si>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</si>
  <si>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</si>
  <si>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</si>
  <si>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</si>
  <si>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</si>
  <si>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</si>
  <si>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</si>
  <si>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</si>
  <si>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</si>
  <si>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</si>
  <si>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</si>
  <si>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</si>
  <si>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</si>
  <si>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</si>
  <si>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</si>
  <si>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</si>
  <si>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</si>
  <si>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</si>
  <si>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</si>
  <si>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</si>
  <si>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</si>
  <si>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</si>
  <si>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</si>
  <si>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</si>
  <si>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</si>
  <si>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</si>
  <si>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</si>
  <si>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</si>
  <si>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</si>
  <si>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</si>
  <si>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</si>
  <si>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</si>
  <si>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</si>
  <si>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</si>
  <si>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</si>
  <si>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</si>
  <si>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</si>
  <si>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</si>
  <si>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</si>
  <si>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</si>
  <si>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</si>
  <si>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</si>
  <si>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</si>
  <si>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</si>
  <si>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</si>
  <si>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</si>
  <si>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</si>
  <si>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</si>
  <si>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</si>
  <si>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</si>
  <si>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</si>
  <si>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</si>
  <si>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</si>
  <si>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</si>
  <si>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</si>
  <si>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</si>
  <si>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</si>
  <si>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</si>
  <si>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</si>
  <si>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</si>
  <si>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</si>
  <si>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</si>
  <si>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</si>
  <si>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</si>
  <si>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</si>
  <si>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</si>
  <si>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</si>
  <si>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</si>
  <si>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</si>
  <si>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</si>
  <si>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</si>
  <si>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</si>
  <si>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</si>
  <si>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</si>
  <si>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</si>
  <si>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</si>
  <si>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</si>
  <si>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</si>
  <si>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</si>
  <si>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</si>
  <si>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</si>
  <si>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</si>
  <si>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</si>
  <si>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</si>
  <si>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</si>
  <si>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</si>
  <si>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</si>
  <si>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</si>
  <si>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</si>
  <si>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</si>
  <si>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</si>
  <si>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</si>
  <si>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</si>
  <si>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</si>
  <si>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</si>
  <si>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</si>
  <si>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</si>
  <si>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</si>
  <si>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</si>
  <si>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</si>
  <si>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</si>
  <si>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</si>
  <si>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</si>
  <si>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</si>
  <si>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</si>
  <si>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</si>
  <si>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</si>
  <si>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</si>
  <si>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</si>
  <si>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</si>
  <si>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</si>
  <si>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</si>
  <si>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</si>
  <si>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</si>
  <si>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</si>
  <si>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</si>
  <si>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</si>
  <si>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</si>
  <si>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</si>
  <si>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</si>
  <si>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</si>
  <si>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</si>
  <si>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</si>
  <si>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</si>
  <si>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</si>
  <si>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</si>
  <si>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</si>
  <si>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</si>
  <si>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</si>
  <si>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</si>
  <si>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</si>
  <si>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</si>
  <si>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</si>
  <si>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</si>
  <si>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</si>
  <si>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</si>
  <si>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</si>
  <si>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</si>
  <si>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</si>
  <si>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</si>
  <si>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</si>
  <si>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</si>
  <si>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</si>
  <si>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</si>
  <si>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</si>
  <si>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</si>
  <si>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</si>
  <si>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</si>
  <si>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</si>
  <si>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</si>
  <si>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</si>
  <si>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</si>
  <si>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</si>
  <si>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</si>
  <si>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</si>
  <si>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</si>
  <si>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</si>
  <si>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</si>
  <si>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</si>
  <si>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</si>
  <si>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</si>
  <si>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</si>
  <si>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</si>
  <si>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</si>
  <si>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</si>
  <si>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</si>
  <si>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</si>
  <si>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</si>
  <si>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</si>
  <si>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</si>
  <si>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</si>
  <si>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</si>
  <si>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</si>
  <si>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</si>
  <si>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</si>
  <si>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</si>
  <si>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</si>
  <si>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</si>
  <si>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</si>
  <si>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</si>
  <si>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</si>
  <si>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</si>
  <si>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</si>
  <si>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</si>
  <si>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</si>
  <si>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</si>
  <si>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</si>
  <si>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</si>
  <si>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</si>
  <si>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</si>
  <si>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</si>
  <si>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</si>
  <si>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</si>
  <si>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</si>
  <si>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</si>
  <si>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</si>
  <si>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</si>
  <si>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</si>
  <si>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</si>
  <si>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</si>
  <si>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</si>
  <si>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</si>
  <si>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</si>
  <si>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</si>
  <si>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</si>
  <si>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</si>
  <si>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</si>
  <si>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</si>
  <si>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</si>
  <si>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</si>
  <si>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</si>
  <si>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</si>
  <si>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</si>
  <si>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</si>
  <si>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</si>
  <si>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</si>
  <si>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</si>
  <si>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</si>
  <si>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</si>
  <si>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</si>
  <si>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</si>
  <si>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</si>
  <si>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</si>
  <si>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</si>
  <si>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</si>
  <si>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</si>
  <si>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</si>
  <si>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</si>
  <si>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</si>
  <si>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</si>
  <si>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</si>
  <si>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</si>
  <si>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</si>
  <si>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</si>
  <si>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</si>
  <si>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</si>
  <si>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</si>
  <si>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</si>
  <si>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</si>
  <si>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</si>
  <si>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</si>
  <si>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</si>
  <si>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</si>
  <si>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</si>
  <si>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</si>
  <si>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</si>
  <si>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</si>
  <si>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</si>
  <si>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</si>
  <si>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</si>
  <si>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</si>
  <si>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</si>
  <si>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</si>
  <si>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</si>
  <si>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</si>
  <si>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</si>
  <si>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</si>
  <si>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</si>
  <si>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</si>
  <si>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</si>
  <si>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</si>
  <si>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</si>
  <si>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</si>
  <si>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</si>
  <si>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</si>
  <si>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</si>
  <si>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</si>
  <si>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</si>
  <si>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</si>
  <si>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</si>
  <si>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</si>
  <si>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</si>
  <si>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</si>
  <si>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</si>
  <si>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</si>
  <si>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</si>
  <si>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</si>
  <si>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</si>
  <si>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</si>
  <si>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</si>
  <si>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</si>
  <si>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</si>
  <si>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</si>
  <si>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</si>
  <si>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</si>
  <si>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</si>
  <si>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</si>
  <si>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</si>
  <si>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</si>
  <si>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</si>
  <si>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</si>
  <si>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</si>
  <si>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</si>
  <si>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</si>
  <si>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</si>
  <si>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</si>
  <si>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</si>
  <si>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</si>
  <si>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</si>
  <si>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</si>
  <si>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</si>
  <si>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</si>
  <si>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</si>
  <si>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</si>
  <si>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</si>
  <si>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</si>
  <si>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</si>
  <si>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</si>
  <si>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</si>
  <si>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</si>
  <si>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</si>
  <si>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</si>
  <si>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</si>
  <si>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</si>
  <si>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</si>
  <si>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</si>
  <si>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</si>
  <si>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</si>
  <si>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</si>
  <si>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</si>
  <si>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</si>
  <si>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</si>
  <si>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</si>
  <si>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</si>
  <si>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</si>
  <si>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</si>
  <si>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</si>
  <si>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</si>
  <si>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</si>
  <si>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</si>
  <si>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</si>
  <si>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</si>
  <si>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</si>
  <si>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</si>
  <si>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</si>
  <si>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</si>
  <si>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</si>
  <si>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</si>
  <si>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</si>
  <si>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</si>
  <si>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</si>
  <si>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</si>
  <si>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</si>
  <si>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</si>
  <si>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</si>
  <si>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</si>
  <si>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</si>
  <si>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</si>
  <si>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</si>
  <si>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</si>
  <si>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</si>
  <si>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</si>
  <si>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</si>
  <si>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</si>
  <si>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</si>
  <si>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</si>
  <si>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</si>
  <si>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</si>
  <si>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</si>
  <si>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</si>
  <si>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</si>
  <si>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</si>
  <si>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</si>
  <si>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</si>
  <si>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</si>
  <si>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</si>
  <si>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</si>
  <si>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</si>
  <si>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</si>
  <si>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</si>
  <si>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</si>
  <si>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</si>
  <si>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</si>
  <si>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</si>
  <si>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</si>
  <si>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</si>
  <si>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</si>
  <si>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</si>
  <si>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</si>
  <si>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</si>
  <si>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</si>
  <si>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</si>
  <si>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</si>
  <si>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</si>
  <si>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</si>
  <si>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</si>
  <si>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</si>
  <si>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</si>
  <si>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</si>
  <si>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</si>
  <si>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</si>
  <si>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</si>
  <si>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</si>
  <si>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</si>
  <si>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</si>
  <si>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</si>
  <si>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</si>
  <si>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</si>
  <si>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</si>
  <si>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</si>
  <si>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</si>
  <si>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</si>
  <si>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</si>
  <si>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</si>
  <si>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</si>
  <si>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</si>
  <si>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</si>
  <si>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</si>
  <si>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</si>
  <si>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</si>
  <si>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</si>
  <si>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</si>
  <si>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</si>
  <si>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</si>
  <si>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</si>
  <si>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</si>
  <si>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</si>
  <si>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</si>
  <si>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</si>
  <si>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</si>
  <si>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</si>
  <si>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</si>
  <si>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</si>
  <si>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</si>
  <si>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</si>
  <si>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</si>
  <si>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</si>
  <si>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</si>
  <si>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</si>
  <si>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</si>
  <si>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</si>
  <si>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</si>
  <si>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</si>
  <si>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</si>
  <si>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</si>
  <si>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</si>
  <si>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</si>
  <si>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</si>
  <si>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</si>
  <si>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</si>
  <si>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</si>
  <si>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</si>
  <si>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</si>
  <si>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</si>
  <si>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</si>
  <si>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</si>
  <si>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</si>
  <si>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</si>
  <si>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</si>
  <si>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</si>
  <si>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</si>
  <si>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</si>
  <si>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</si>
  <si>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</si>
  <si>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</si>
  <si>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</si>
  <si>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</si>
  <si>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</si>
  <si>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</si>
  <si>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</si>
  <si>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</si>
  <si>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</si>
  <si>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</si>
  <si>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</si>
  <si>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</si>
  <si>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</si>
  <si>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</si>
  <si>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</si>
  <si>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</si>
  <si>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</si>
  <si>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</si>
  <si>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</si>
  <si>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</si>
  <si>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</si>
  <si>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</si>
  <si>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</si>
  <si>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</si>
  <si>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</si>
  <si>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</si>
  <si>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</si>
  <si>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</si>
  <si>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</si>
  <si>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</si>
  <si>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</si>
  <si>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</si>
  <si>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</si>
  <si>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</si>
  <si>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</si>
  <si>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</si>
  <si>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</si>
  <si>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</si>
  <si>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</si>
  <si>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</si>
  <si>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</si>
  <si>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</si>
  <si>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</si>
  <si>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</si>
  <si>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</si>
  <si>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</si>
  <si>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</si>
  <si>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</si>
  <si>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</si>
  <si>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</si>
  <si>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</si>
  <si>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</si>
  <si>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</si>
  <si>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</si>
  <si>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</si>
  <si>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</si>
  <si>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</si>
  <si>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</si>
  <si>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</si>
  <si>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</si>
  <si>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</si>
  <si>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</si>
  <si>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</si>
  <si>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</si>
  <si>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</si>
  <si>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</si>
  <si>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</si>
  <si>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</si>
  <si>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</si>
  <si>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</si>
  <si>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</si>
  <si>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</si>
  <si>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</si>
  <si>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</si>
  <si>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</si>
  <si>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</si>
  <si>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</si>
  <si>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</si>
  <si>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</si>
  <si>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</si>
  <si>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</si>
  <si>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</si>
  <si>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</si>
  <si>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</si>
  <si>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</si>
  <si>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</si>
  <si>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</si>
  <si>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</si>
  <si>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</si>
  <si>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</si>
  <si>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</si>
  <si>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</si>
  <si>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</si>
  <si>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</si>
  <si>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</si>
  <si>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</si>
  <si>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</si>
  <si>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</si>
  <si>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</si>
  <si>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</si>
  <si>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</si>
  <si>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</si>
  <si>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</si>
  <si>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</si>
  <si>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</si>
  <si>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</si>
  <si>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</si>
  <si>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</si>
  <si>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</si>
  <si>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</si>
  <si>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</si>
  <si>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</si>
  <si>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</si>
  <si>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</si>
  <si>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</si>
  <si>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</si>
  <si>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</si>
  <si>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</si>
  <si>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</si>
  <si>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</si>
  <si>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</si>
  <si>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</si>
  <si>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</si>
  <si>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</si>
  <si>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</si>
  <si>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</si>
  <si>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</si>
  <si>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</si>
  <si>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</si>
  <si>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</si>
  <si>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</si>
  <si>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</si>
  <si>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</si>
  <si>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</si>
  <si>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</si>
  <si>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</si>
  <si>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</si>
  <si>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</si>
  <si>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</si>
  <si>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</si>
  <si>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</si>
  <si>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</si>
  <si>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</si>
  <si>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</si>
  <si>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</si>
  <si>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</si>
  <si>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</si>
  <si>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</si>
  <si>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</si>
  <si>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</si>
  <si>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</si>
  <si>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</si>
  <si>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</si>
  <si>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</si>
  <si>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</si>
  <si>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</si>
  <si>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</si>
  <si>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</si>
  <si>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</si>
  <si>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</si>
  <si>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</si>
  <si>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</si>
  <si>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</si>
  <si>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</si>
  <si>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</si>
  <si>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</si>
  <si>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</si>
  <si>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</si>
  <si>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</si>
  <si>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</si>
  <si>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</si>
  <si>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</si>
  <si>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</si>
  <si>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</si>
  <si>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</si>
  <si>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</si>
  <si>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</si>
  <si>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</si>
  <si>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</si>
  <si>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</si>
  <si>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</si>
  <si>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</si>
  <si>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</si>
  <si>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</si>
  <si>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</si>
  <si>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</si>
  <si>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</si>
  <si>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</si>
  <si>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</si>
  <si>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</si>
  <si>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</si>
  <si>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</si>
  <si>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</si>
  <si>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</si>
  <si>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</si>
  <si>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</si>
  <si>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</si>
  <si>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</si>
  <si>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</si>
  <si>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</si>
  <si>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</si>
  <si>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</si>
  <si>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</si>
  <si>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</si>
  <si>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</si>
  <si>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</si>
  <si>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</si>
  <si>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</si>
  <si>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</si>
  <si>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</si>
  <si>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</si>
  <si>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</si>
  <si>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</si>
  <si>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</si>
  <si>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</si>
  <si>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</si>
  <si>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</si>
  <si>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</si>
  <si>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</si>
  <si>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</si>
  <si>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</si>
  <si>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</si>
  <si>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</si>
  <si>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</si>
  <si>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</si>
  <si>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</si>
  <si>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</si>
  <si>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</si>
  <si>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</si>
  <si>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</si>
  <si>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</si>
  <si>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</si>
  <si>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</si>
  <si>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</si>
  <si>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</si>
  <si>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</si>
  <si>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</si>
  <si>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</si>
  <si>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</si>
  <si>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</si>
  <si>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</si>
  <si>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</si>
  <si>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</si>
  <si>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</si>
  <si>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</si>
  <si>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</si>
  <si>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</si>
  <si>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</si>
  <si>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</si>
  <si>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</si>
  <si>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</si>
  <si>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</si>
  <si>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</si>
  <si>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</si>
  <si>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</si>
  <si>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</si>
  <si>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</si>
  <si>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</si>
  <si>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</si>
  <si>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</si>
  <si>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</si>
  <si>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</si>
  <si>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</si>
  <si>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</si>
  <si>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</si>
  <si>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</si>
  <si>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</si>
  <si>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</si>
  <si>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</si>
  <si>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</si>
  <si>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</si>
  <si>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</si>
  <si>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</si>
  <si>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</si>
  <si>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</si>
  <si>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</si>
  <si>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</si>
  <si>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</si>
  <si>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</si>
  <si>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</si>
  <si>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</si>
  <si>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</si>
  <si>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</si>
  <si>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</si>
  <si>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</si>
  <si>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</si>
  <si>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</si>
  <si>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</si>
  <si>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</si>
  <si>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</si>
  <si>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</si>
  <si>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</si>
  <si>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</si>
  <si>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</si>
  <si>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</si>
  <si>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</si>
  <si>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</si>
  <si>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</si>
  <si>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</si>
  <si>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</si>
  <si>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</si>
  <si>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</si>
  <si>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</si>
  <si>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</si>
  <si>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</si>
  <si>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</si>
  <si>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</si>
  <si>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</si>
  <si>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</si>
  <si>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</si>
  <si>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</si>
  <si>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</si>
  <si>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</si>
  <si>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</si>
  <si>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</si>
  <si>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</si>
  <si>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</si>
  <si>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</si>
  <si>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</si>
  <si>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</si>
  <si>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</si>
  <si>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</si>
  <si>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</si>
  <si>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</si>
  <si>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</si>
  <si>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</si>
  <si>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</si>
  <si>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</si>
  <si>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</si>
  <si>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</si>
  <si>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</si>
  <si>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</si>
  <si>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</si>
  <si>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</si>
  <si>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</si>
  <si>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</si>
  <si>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</si>
  <si>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</si>
  <si>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</si>
  <si>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</si>
  <si>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</si>
  <si>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</si>
  <si>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</si>
  <si>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</si>
  <si>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</si>
  <si>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</si>
  <si>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</si>
  <si>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</si>
  <si>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</si>
  <si>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</si>
  <si>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</si>
  <si>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</si>
  <si>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</si>
  <si>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</si>
  <si>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</si>
  <si>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</si>
  <si>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</si>
  <si>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</si>
  <si>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</si>
  <si>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</si>
  <si>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</si>
  <si>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</si>
  <si>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</si>
  <si>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</si>
  <si>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</si>
  <si>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</si>
  <si>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</si>
  <si>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</si>
  <si>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</si>
  <si>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</si>
  <si>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</si>
  <si>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</si>
  <si>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</si>
  <si>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</si>
  <si>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</si>
  <si>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</si>
  <si>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</si>
  <si>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</si>
  <si>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</si>
  <si>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</si>
  <si>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</si>
  <si>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</si>
  <si>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</si>
  <si>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</si>
  <si>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</si>
  <si>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</si>
  <si>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</si>
  <si>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</si>
  <si>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</si>
  <si>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</si>
  <si>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</si>
  <si>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</si>
  <si>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</si>
  <si>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</si>
  <si>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</si>
  <si>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</si>
  <si>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</si>
  <si>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</si>
  <si>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</si>
  <si>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</si>
  <si>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</si>
  <si>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</si>
  <si>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</si>
  <si>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</si>
  <si>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</si>
  <si>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</si>
  <si>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</si>
  <si>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</si>
  <si>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</si>
  <si>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</si>
  <si>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</si>
  <si>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</si>
  <si>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</si>
  <si>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</si>
  <si>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</si>
  <si>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</si>
  <si>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</si>
  <si>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</si>
  <si>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</si>
  <si>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</si>
  <si>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</si>
  <si>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</si>
  <si>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</si>
  <si>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</si>
  <si>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</si>
  <si>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</si>
  <si>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</si>
  <si>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</si>
  <si>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</si>
  <si>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</si>
  <si>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</si>
  <si>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</si>
  <si>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</si>
  <si>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</si>
  <si>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</si>
  <si>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</si>
  <si>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</si>
  <si>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</si>
  <si>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</si>
  <si>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</si>
  <si>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</si>
  <si>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</si>
  <si>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</si>
  <si>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</si>
  <si>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</si>
  <si>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</si>
  <si>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</si>
  <si>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</si>
  <si>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</si>
  <si>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</si>
  <si>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</si>
  <si>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</si>
  <si>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</si>
  <si>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</si>
  <si>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</si>
  <si>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</si>
  <si>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</si>
  <si>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</si>
  <si>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</si>
  <si>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</si>
  <si>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</si>
  <si>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</si>
  <si>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</si>
  <si>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</si>
  <si>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</si>
  <si>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</si>
  <si>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</si>
  <si>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</si>
  <si>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</si>
  <si>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</si>
  <si>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</si>
  <si>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</si>
  <si>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</si>
  <si>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</si>
  <si>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</si>
  <si>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</si>
  <si>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</si>
  <si>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</si>
  <si>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</si>
  <si>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</si>
  <si>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</si>
  <si>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</si>
  <si>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</si>
  <si>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</si>
  <si>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</si>
  <si>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</si>
  <si>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</si>
  <si>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</si>
  <si>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</si>
  <si>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</si>
  <si>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</si>
  <si>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</si>
  <si>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</si>
  <si>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</si>
  <si>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</si>
  <si>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</si>
  <si>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</si>
  <si>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</si>
  <si>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</si>
  <si>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</si>
  <si>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</si>
  <si>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</si>
  <si>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</si>
  <si>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</si>
  <si>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</si>
  <si>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</si>
  <si>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</si>
  <si>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</si>
  <si>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</si>
  <si>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</si>
  <si>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</si>
  <si>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</si>
  <si>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</si>
  <si>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</si>
  <si>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</si>
  <si>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</si>
  <si>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</si>
  <si>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</si>
  <si>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</si>
  <si>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</si>
  <si>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</si>
  <si>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</si>
  <si>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</si>
  <si>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</si>
  <si>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</si>
  <si>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</si>
  <si>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</si>
  <si>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</si>
  <si>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</si>
  <si>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</si>
  <si>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</si>
  <si>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</si>
  <si>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</si>
  <si>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</si>
  <si>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</si>
  <si>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</si>
  <si>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</si>
  <si>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</si>
  <si>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</si>
  <si>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</si>
  <si>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</si>
  <si>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</si>
  <si>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</si>
  <si>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</si>
  <si>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</si>
  <si>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</si>
  <si>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</si>
  <si>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</si>
  <si>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</si>
  <si>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</si>
  <si>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</si>
  <si>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</si>
  <si>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</si>
  <si>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</si>
  <si>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</si>
  <si>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</si>
  <si>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</si>
  <si>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</si>
  <si>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</si>
  <si>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</si>
  <si>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</si>
  <si>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</si>
  <si>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</si>
  <si>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</si>
  <si>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</si>
  <si>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</si>
  <si>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</si>
  <si>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</si>
  <si>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</si>
  <si>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</si>
  <si>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</si>
  <si>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</si>
  <si>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</si>
  <si>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</si>
  <si>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</si>
  <si>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</si>
  <si>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</si>
  <si>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</si>
  <si>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</si>
  <si>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</si>
  <si>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</si>
  <si>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</si>
  <si>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</si>
  <si>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</si>
  <si>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</si>
  <si>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</si>
  <si>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</si>
  <si>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</si>
  <si>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</si>
  <si>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</si>
  <si>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</si>
  <si>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</si>
  <si>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</si>
  <si>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</si>
  <si>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</si>
  <si>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</si>
  <si>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</si>
  <si>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</si>
  <si>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</si>
  <si>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</si>
  <si>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</si>
  <si>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</si>
  <si>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</si>
  <si>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</si>
  <si>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</si>
  <si>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</si>
  <si>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</si>
  <si>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</si>
  <si>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</si>
  <si>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</si>
  <si>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</si>
  <si>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</si>
  <si>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</si>
  <si>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</si>
  <si>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</si>
  <si>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</si>
  <si>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</si>
  <si>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</si>
  <si>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</si>
  <si>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</si>
  <si>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</si>
  <si>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</si>
  <si>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</si>
  <si>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</si>
  <si>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</si>
  <si>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</si>
  <si>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</si>
  <si>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</si>
  <si>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</si>
  <si>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</si>
  <si>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</si>
  <si>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</si>
  <si>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</si>
  <si>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</si>
  <si>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</si>
  <si>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</si>
  <si>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</si>
  <si>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</si>
  <si>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</si>
  <si>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</si>
  <si>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</si>
  <si>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</si>
  <si>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</si>
  <si>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</si>
  <si>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</si>
  <si>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</si>
  <si>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</si>
  <si>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</si>
  <si>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</si>
  <si>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</si>
  <si>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</si>
  <si>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</si>
  <si>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</si>
  <si>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</si>
  <si>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</si>
  <si>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</si>
  <si>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</si>
  <si>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</si>
  <si>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</si>
  <si>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</si>
  <si>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</si>
  <si>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</si>
  <si>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</si>
  <si>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</si>
  <si>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</si>
  <si>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</si>
  <si>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</si>
  <si>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</si>
  <si>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</si>
  <si>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</si>
  <si>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</si>
  <si>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</si>
  <si>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</si>
  <si>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</si>
  <si>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</si>
  <si>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</si>
  <si>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</si>
  <si>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</si>
  <si>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</si>
  <si>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</si>
  <si>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</si>
  <si>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</si>
  <si>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</si>
  <si>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</si>
  <si>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</si>
  <si>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</si>
  <si>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</si>
  <si>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</si>
  <si>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</si>
  <si>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</si>
  <si>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</si>
  <si>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</si>
  <si>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</si>
  <si>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</si>
  <si>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</si>
  <si>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</si>
  <si>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</si>
  <si>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</si>
  <si>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</si>
  <si>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</si>
  <si>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</si>
  <si>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</si>
  <si>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</si>
  <si>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</si>
  <si>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</si>
  <si>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</si>
  <si>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</si>
  <si>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</si>
  <si>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</si>
  <si>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</si>
  <si>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</si>
  <si>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</si>
  <si>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</si>
  <si>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</si>
  <si>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</si>
  <si>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</si>
  <si>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</si>
  <si>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</si>
  <si>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</si>
  <si>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</si>
  <si>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</si>
  <si>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</si>
  <si>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</si>
  <si>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</si>
  <si>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</si>
  <si>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</si>
  <si>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</si>
  <si>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</si>
  <si>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</si>
  <si>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</si>
  <si>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</si>
  <si>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</si>
  <si>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</si>
  <si>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</si>
  <si>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</si>
  <si>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</si>
  <si>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</si>
  <si>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</si>
  <si>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</si>
  <si>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</si>
  <si>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</si>
  <si>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</si>
  <si>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</si>
  <si>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</si>
  <si>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</si>
  <si>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</si>
  <si>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</si>
  <si>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</si>
  <si>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</si>
  <si>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</si>
  <si>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</si>
  <si>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</si>
  <si>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</si>
  <si>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</si>
  <si>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</si>
  <si>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</si>
  <si>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</si>
  <si>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</si>
  <si>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</si>
  <si>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</si>
  <si>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</si>
  <si>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</si>
  <si>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</si>
  <si>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</si>
  <si>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</si>
  <si>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</si>
  <si>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</si>
  <si>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</si>
  <si>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</si>
  <si>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</si>
  <si>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</si>
  <si>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</si>
  <si>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</si>
  <si>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</si>
  <si>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</si>
  <si>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</si>
  <si>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</si>
  <si>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</si>
  <si>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</si>
  <si>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</si>
  <si>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</si>
  <si>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</si>
  <si>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</si>
  <si>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</si>
  <si>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</si>
  <si>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</si>
  <si>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</si>
  <si>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</si>
  <si>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</si>
  <si>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</si>
  <si>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</si>
  <si>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</si>
  <si>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</si>
  <si>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</si>
  <si>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</si>
  <si>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</si>
  <si>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</si>
  <si>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</si>
  <si>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</si>
  <si>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</si>
  <si>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</si>
  <si>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</si>
  <si>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</si>
  <si>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</si>
  <si>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</si>
  <si>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</si>
  <si>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</si>
  <si>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</si>
  <si>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</si>
  <si>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</si>
  <si>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</si>
  <si>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</si>
  <si>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</si>
  <si>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</si>
  <si>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</si>
  <si>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</si>
  <si>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</si>
  <si>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</si>
  <si>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</si>
  <si>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</si>
  <si>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</si>
  <si>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</si>
  <si>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</si>
  <si>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</si>
  <si>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</si>
  <si>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</si>
  <si>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</si>
  <si>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</si>
  <si>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</si>
  <si>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</si>
  <si>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</si>
  <si>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</si>
  <si>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</si>
  <si>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</si>
  <si>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</si>
  <si>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</si>
  <si>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</si>
  <si>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</si>
  <si>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</si>
  <si>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</si>
  <si>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</si>
  <si>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</si>
  <si>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</si>
  <si>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</si>
  <si>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</si>
  <si>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</si>
  <si>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</si>
  <si>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</si>
  <si>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</si>
  <si>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</si>
  <si>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</si>
  <si>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</si>
  <si>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</si>
  <si>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</si>
  <si>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</si>
  <si>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</si>
  <si>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</si>
  <si>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</si>
  <si>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</si>
  <si>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</si>
  <si>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</si>
  <si>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</si>
  <si>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</si>
  <si>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</si>
  <si>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</si>
  <si>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</si>
  <si>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</si>
  <si>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</si>
  <si>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</si>
  <si>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</si>
  <si>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</si>
  <si>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</si>
  <si>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</si>
  <si>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</si>
  <si>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</si>
  <si>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</si>
  <si>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</si>
  <si>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</si>
  <si>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</si>
  <si>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</si>
  <si>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</si>
  <si>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</si>
  <si>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</si>
  <si>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</si>
  <si>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</si>
  <si>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</si>
  <si>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</si>
  <si>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</si>
  <si>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</si>
  <si>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</si>
  <si>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</si>
  <si>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</si>
  <si>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</si>
  <si>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</si>
  <si>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</si>
  <si>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</si>
  <si>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</si>
  <si>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</si>
  <si>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</si>
  <si>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</si>
  <si>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</si>
  <si>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</si>
  <si>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</si>
  <si>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</si>
  <si>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</si>
  <si>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</si>
  <si>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</si>
  <si>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</si>
  <si>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</si>
  <si>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</si>
  <si>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</si>
  <si>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</si>
  <si>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</si>
  <si>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</si>
  <si>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</si>
  <si>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</si>
  <si>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</si>
  <si>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</si>
  <si>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</si>
  <si>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</si>
  <si>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</si>
  <si>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</si>
  <si>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</si>
  <si>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</si>
  <si>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</si>
  <si>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</si>
  <si>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</si>
  <si>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</si>
  <si>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</si>
  <si>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</si>
  <si>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</si>
  <si>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</si>
  <si>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</si>
  <si>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</si>
  <si>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</si>
  <si>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</si>
  <si>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</si>
  <si>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</si>
  <si>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</si>
  <si>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</si>
  <si>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</si>
  <si>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</si>
  <si>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</si>
  <si>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</si>
  <si>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</si>
  <si>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</si>
  <si>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</si>
  <si>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</si>
  <si>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</si>
  <si>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</si>
  <si>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</si>
  <si>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</si>
  <si>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</si>
  <si>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</si>
  <si>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</si>
  <si>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</si>
  <si>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</si>
  <si>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</si>
  <si>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</si>
  <si>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</si>
  <si>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</si>
  <si>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</si>
  <si>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</si>
  <si>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</si>
  <si>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</si>
  <si>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</si>
  <si>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</si>
  <si>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</si>
  <si>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</si>
  <si>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</si>
  <si>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</si>
  <si>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</si>
  <si>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</si>
  <si>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</si>
  <si>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</si>
  <si>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</si>
  <si>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</si>
  <si>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</si>
  <si>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</si>
  <si>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</si>
  <si>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</si>
  <si>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</si>
  <si>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</si>
  <si>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</si>
  <si>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</si>
  <si>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</si>
  <si>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</si>
  <si>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</si>
  <si>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</si>
  <si>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</si>
  <si>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</si>
  <si>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</si>
  <si>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</si>
  <si>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</si>
  <si>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</si>
  <si>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</si>
  <si>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</si>
  <si>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</si>
  <si>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</si>
  <si>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</si>
  <si>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</si>
  <si>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</si>
  <si>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</si>
  <si>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</si>
  <si>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</si>
  <si>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</si>
  <si>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</si>
  <si>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</si>
  <si>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</si>
  <si>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</si>
  <si>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</si>
  <si>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</si>
  <si>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</si>
  <si>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</si>
  <si>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</si>
  <si>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</si>
  <si>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</si>
  <si>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</si>
  <si>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</si>
  <si>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</si>
  <si>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</si>
  <si>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</si>
  <si>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</si>
  <si>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</si>
  <si>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</si>
  <si>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</si>
  <si>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</si>
  <si>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</si>
  <si>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</si>
  <si>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</si>
  <si>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</si>
  <si>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</si>
  <si>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</si>
  <si>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</si>
  <si>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</si>
  <si>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</si>
  <si>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</si>
  <si>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</si>
  <si>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</si>
  <si>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</si>
  <si>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</si>
  <si>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</si>
  <si>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</si>
  <si>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</si>
  <si>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</si>
  <si>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</si>
  <si>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</si>
  <si>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</si>
  <si>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</si>
  <si>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</si>
  <si>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</si>
  <si>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</si>
  <si>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</si>
  <si>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</si>
  <si>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</si>
  <si>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</si>
  <si>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</si>
  <si>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</si>
  <si>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</si>
  <si>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</si>
  <si>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</si>
  <si>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</si>
  <si>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</si>
  <si>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</si>
  <si>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</si>
  <si>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</si>
  <si>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</si>
  <si>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</si>
  <si>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</si>
  <si>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</si>
  <si>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</si>
  <si>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</si>
  <si>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</si>
  <si>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</si>
  <si>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</si>
  <si>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</si>
  <si>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</si>
  <si>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</si>
  <si>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</si>
  <si>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</si>
  <si>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</si>
  <si>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</si>
  <si>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</si>
  <si>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</si>
  <si>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</si>
  <si>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</si>
  <si>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</si>
  <si>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</si>
  <si>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</si>
  <si>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</si>
  <si>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</si>
  <si>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</si>
  <si>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</si>
  <si>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</si>
  <si>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</si>
  <si>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</si>
  <si>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</si>
  <si>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</si>
  <si>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</si>
  <si>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</si>
  <si>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</si>
  <si>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</si>
  <si>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</si>
  <si>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</si>
  <si>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</si>
  <si>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</si>
  <si>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</si>
  <si>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</si>
  <si>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</si>
  <si>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</si>
  <si>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</si>
  <si>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</si>
  <si>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</si>
  <si>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</si>
  <si>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</si>
  <si>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</si>
  <si>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</si>
  <si>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</si>
  <si>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</si>
  <si>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</si>
  <si>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</si>
  <si>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</si>
  <si>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</si>
  <si>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</si>
  <si>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</si>
  <si>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</si>
  <si>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</si>
  <si>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</si>
  <si>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</si>
  <si>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</si>
  <si>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</si>
  <si>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</si>
  <si>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</si>
  <si>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</si>
  <si>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</si>
  <si>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</si>
  <si>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</si>
  <si>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</si>
  <si>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</si>
  <si>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</si>
  <si>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</si>
  <si>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</si>
  <si>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</si>
  <si>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</si>
  <si>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</si>
  <si>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</si>
  <si>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</si>
  <si>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</si>
  <si>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</si>
  <si>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</si>
  <si>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</si>
  <si>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</si>
  <si>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</si>
  <si>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</si>
  <si>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</si>
  <si>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</si>
  <si>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</si>
  <si>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</si>
  <si>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</si>
  <si>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</si>
  <si>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</si>
  <si>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</si>
  <si>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</si>
  <si>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</si>
  <si>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</si>
  <si>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</si>
  <si>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</si>
  <si>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</si>
  <si>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</si>
  <si>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</si>
  <si>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</si>
  <si>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</si>
  <si>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</si>
  <si>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</si>
  <si>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</si>
  <si>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</si>
  <si>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</si>
  <si>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</si>
  <si>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</si>
  <si>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</si>
  <si>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</si>
  <si>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</si>
  <si>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</si>
  <si>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</si>
  <si>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</si>
  <si>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</si>
  <si>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</si>
  <si>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</si>
  <si>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</si>
  <si>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</si>
  <si>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</si>
  <si>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</si>
  <si>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</si>
  <si>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</si>
  <si>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</si>
  <si>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</si>
  <si>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</si>
  <si>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</si>
  <si>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</si>
  <si>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</si>
  <si>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</si>
  <si>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</si>
  <si>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</si>
  <si>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</si>
  <si>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</si>
  <si>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</si>
  <si>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</si>
  <si>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</si>
  <si>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</si>
  <si>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</si>
  <si>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</si>
  <si>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</si>
  <si>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</si>
  <si>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</si>
  <si>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</si>
  <si>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</si>
  <si>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</si>
  <si>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</si>
  <si>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</si>
  <si>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</si>
  <si>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</si>
  <si>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</si>
  <si>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</si>
  <si>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</si>
  <si>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</si>
  <si>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</si>
  <si>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</si>
  <si>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</si>
  <si>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</si>
  <si>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</si>
  <si>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</si>
  <si>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</si>
  <si>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</si>
  <si>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</si>
  <si>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</si>
  <si>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</si>
  <si>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</si>
  <si>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</si>
  <si>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</si>
  <si>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</si>
  <si>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</si>
  <si>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</si>
  <si>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</si>
  <si>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</si>
  <si>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</si>
  <si>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</si>
  <si>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</si>
  <si>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</si>
  <si>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</si>
  <si>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</si>
  <si>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</si>
  <si>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</si>
  <si>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</si>
  <si>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</si>
  <si>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</si>
  <si>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</si>
  <si>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</si>
  <si>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</si>
  <si>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</si>
  <si>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</si>
  <si>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</si>
  <si>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</si>
  <si>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</si>
  <si>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</si>
  <si>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</si>
  <si>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</si>
  <si>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</si>
  <si>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</si>
  <si>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</si>
  <si>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</si>
  <si>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</si>
  <si>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</si>
  <si>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</si>
  <si>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</si>
  <si>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</si>
  <si>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</si>
  <si>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</si>
  <si>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</si>
  <si>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</si>
  <si>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</si>
  <si>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</si>
  <si>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</si>
  <si>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</si>
  <si>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</si>
  <si>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</si>
  <si>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</si>
  <si>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</si>
  <si>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</si>
  <si>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</si>
  <si>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</si>
  <si>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</si>
  <si>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</si>
  <si>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</si>
  <si>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</si>
  <si>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</si>
  <si>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</si>
  <si>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</si>
  <si>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</si>
  <si>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</si>
  <si>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</si>
  <si>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</si>
  <si>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</si>
  <si>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</si>
  <si>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</si>
  <si>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</si>
  <si>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</si>
  <si>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</si>
  <si>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</si>
  <si>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</si>
  <si>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</si>
  <si>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</si>
  <si>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</si>
  <si>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</si>
  <si>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</si>
  <si>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</si>
  <si>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</si>
  <si>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</si>
  <si>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</si>
  <si>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</si>
  <si>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</si>
  <si>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</si>
  <si>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</si>
  <si>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</si>
  <si>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</si>
  <si>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</si>
  <si>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</si>
  <si>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</si>
  <si>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</si>
  <si>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</si>
  <si>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</si>
  <si>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</si>
  <si>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</si>
  <si>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</si>
  <si>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</si>
  <si>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</si>
  <si>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</si>
  <si>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</si>
  <si>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</si>
  <si>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</si>
  <si>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</si>
  <si>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</si>
  <si>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</si>
  <si>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</si>
  <si>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</si>
  <si>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</si>
  <si>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</si>
  <si>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</si>
  <si>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</si>
  <si>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</si>
  <si>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</si>
  <si>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</si>
  <si>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</si>
  <si>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</si>
  <si>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</si>
  <si>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</si>
  <si>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</si>
  <si>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</si>
  <si>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</si>
  <si>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</si>
  <si>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</si>
  <si>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</si>
  <si>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</si>
  <si>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</si>
  <si>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</si>
  <si>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</si>
  <si>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</si>
  <si>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</si>
  <si>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</si>
  <si>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</si>
  <si>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</si>
  <si>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</si>
  <si>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</si>
  <si>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</si>
  <si>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</si>
  <si>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</si>
  <si>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</si>
  <si>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</si>
  <si>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</si>
  <si>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</si>
  <si>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</si>
  <si>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</si>
  <si>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</si>
  <si>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</si>
  <si>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</si>
  <si>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</si>
  <si>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</si>
  <si>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</si>
  <si>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</si>
  <si>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</si>
  <si>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</si>
  <si>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</si>
  <si>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</si>
  <si>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</si>
  <si>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</si>
  <si>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</si>
  <si>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</si>
  <si>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</si>
  <si>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</si>
  <si>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</si>
  <si>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</si>
  <si>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</si>
  <si>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</si>
  <si>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</si>
  <si>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</si>
  <si>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</si>
  <si>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</si>
  <si>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</si>
  <si>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</si>
  <si>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</si>
  <si>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</si>
  <si>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</si>
  <si>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</si>
  <si>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</si>
  <si>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</si>
  <si>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</si>
  <si>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</si>
  <si>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</si>
  <si>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</si>
  <si>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</si>
  <si>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</si>
  <si>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</si>
  <si>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</si>
  <si>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</si>
  <si>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</si>
  <si>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</si>
  <si>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</si>
  <si>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</si>
  <si>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</si>
  <si>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</si>
  <si>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</si>
  <si>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</si>
  <si>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</si>
  <si>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</si>
  <si>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</si>
  <si>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</si>
  <si>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</si>
  <si>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</si>
  <si>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</si>
  <si>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</si>
  <si>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</si>
  <si>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</si>
  <si>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</si>
  <si>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</si>
  <si>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</si>
  <si>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</si>
  <si>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</si>
  <si>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</si>
  <si>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</si>
  <si>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</si>
  <si>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</si>
  <si>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</si>
  <si>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</si>
  <si>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</si>
  <si>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</si>
  <si>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</si>
  <si>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</si>
  <si>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</si>
  <si>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</si>
  <si>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</si>
  <si>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</si>
  <si>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</si>
  <si>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</si>
  <si>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</si>
  <si>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</si>
  <si>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</si>
  <si>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</si>
  <si>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</si>
  <si>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</si>
  <si>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</si>
  <si>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</si>
  <si>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</si>
  <si>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</si>
  <si>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</si>
  <si>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</si>
  <si>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</si>
  <si>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</si>
  <si>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</si>
  <si>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</si>
  <si>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</si>
  <si>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</si>
  <si>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</si>
  <si>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</si>
  <si>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</si>
  <si>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</si>
  <si>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</si>
  <si>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</si>
  <si>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</si>
  <si>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</si>
  <si>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</si>
  <si>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</si>
  <si>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</si>
  <si>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</si>
  <si>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</si>
  <si>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</si>
  <si>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</si>
  <si>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</si>
  <si>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</si>
  <si>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</si>
  <si>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</si>
  <si>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</si>
  <si>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</si>
  <si>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</si>
  <si>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</si>
  <si>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</si>
  <si>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</si>
  <si>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</si>
  <si>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</si>
  <si>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</si>
  <si>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</si>
  <si>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</si>
  <si>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</si>
  <si>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</si>
  <si>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</si>
  <si>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</si>
  <si>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</si>
  <si>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</si>
  <si>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</si>
  <si>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</si>
  <si>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</si>
  <si>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</si>
  <si>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</si>
  <si>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</si>
  <si>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</si>
  <si>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</si>
  <si>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</si>
  <si>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</si>
  <si>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</si>
  <si>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</si>
  <si>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</si>
  <si>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</si>
  <si>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</si>
  <si>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</si>
  <si>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</si>
  <si>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</si>
  <si>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</si>
  <si>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</si>
  <si>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</si>
  <si>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</si>
  <si>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</si>
  <si>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</si>
  <si>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</si>
  <si>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</si>
  <si>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</si>
  <si>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</si>
  <si>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</si>
  <si>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</si>
  <si>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</si>
  <si>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</si>
  <si>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</si>
  <si>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</si>
  <si>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</si>
  <si>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</si>
  <si>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</si>
  <si>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</si>
  <si>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</si>
  <si>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</si>
  <si>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</si>
  <si>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</si>
  <si>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</si>
  <si>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</si>
  <si>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</si>
  <si>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</si>
  <si>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</si>
  <si>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</si>
  <si>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</si>
  <si>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</si>
  <si>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</si>
  <si>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</si>
  <si>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</si>
  <si>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</si>
  <si>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</si>
  <si>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</si>
  <si>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</si>
  <si>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</si>
  <si>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</si>
  <si>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</si>
  <si>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</si>
  <si>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</si>
  <si>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</si>
  <si>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</si>
  <si>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</si>
  <si>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</si>
  <si>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</si>
  <si>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</si>
  <si>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</si>
  <si>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</si>
  <si>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</si>
  <si>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</si>
  <si>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</si>
  <si>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</si>
  <si>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</si>
  <si>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</si>
  <si>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</si>
  <si>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</si>
  <si>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</si>
  <si>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</si>
  <si>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</si>
  <si>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</si>
  <si>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</si>
  <si>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</si>
  <si>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</si>
  <si>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</si>
  <si>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</si>
  <si>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</si>
  <si>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</si>
  <si>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</si>
  <si>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</si>
  <si>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</si>
  <si>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</si>
  <si>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</si>
  <si>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</si>
  <si>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</si>
  <si>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</si>
  <si>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</si>
  <si>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</si>
  <si>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</si>
  <si>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</si>
  <si>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</si>
  <si>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</si>
  <si>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</si>
  <si>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</si>
  <si>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</si>
  <si>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</si>
  <si>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</si>
  <si>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</si>
  <si>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</si>
  <si>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</si>
  <si>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</si>
  <si>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</si>
  <si>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</si>
  <si>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</si>
  <si>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</si>
  <si>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</si>
  <si>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</si>
  <si>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</si>
  <si>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</si>
  <si>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</si>
  <si>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</si>
  <si>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</si>
  <si>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</si>
  <si>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</si>
  <si>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</si>
  <si>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</si>
  <si>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</si>
  <si>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</si>
  <si>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</si>
  <si>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</si>
  <si>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</si>
  <si>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</si>
  <si>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</si>
  <si>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</si>
  <si>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</si>
  <si>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</si>
  <si>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</si>
  <si>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</si>
  <si>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</si>
  <si>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</si>
  <si>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</si>
  <si>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</si>
  <si>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</si>
  <si>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</si>
  <si>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</si>
  <si>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</si>
  <si>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</si>
  <si>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</si>
  <si>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</si>
  <si>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</si>
  <si>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</si>
  <si>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</si>
  <si>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</si>
  <si>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</si>
  <si>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</si>
  <si>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</si>
  <si>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</si>
  <si>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</si>
  <si>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</si>
  <si>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</si>
  <si>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</si>
  <si>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</si>
  <si>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</si>
  <si>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</si>
  <si>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</si>
  <si>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</si>
  <si>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</si>
  <si>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</si>
  <si>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</si>
  <si>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</si>
  <si>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</si>
  <si>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</si>
  <si>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</si>
  <si>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</si>
  <si>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</si>
  <si>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</si>
  <si>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</si>
  <si>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</si>
  <si>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</si>
  <si>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</si>
  <si>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</si>
  <si>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</si>
  <si>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</si>
  <si>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</si>
  <si>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</si>
  <si>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</si>
  <si>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</si>
  <si>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</si>
  <si>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</si>
  <si>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</si>
  <si>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</si>
  <si>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</si>
  <si>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</si>
  <si>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</si>
  <si>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</si>
  <si>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</si>
  <si>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</si>
  <si>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</si>
  <si>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</si>
  <si>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</si>
  <si>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</si>
  <si>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</si>
  <si>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</si>
  <si>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</si>
  <si>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</si>
  <si>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</si>
  <si>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</si>
  <si>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</si>
  <si>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</si>
  <si>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</si>
  <si>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</si>
  <si>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</si>
  <si>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</si>
  <si>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</si>
  <si>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</si>
  <si>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</si>
  <si>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</si>
  <si>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</si>
  <si>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</si>
  <si>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</si>
  <si>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</si>
  <si>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</si>
  <si>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</si>
  <si>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</si>
  <si>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</si>
  <si>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</si>
  <si>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</si>
  <si>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</si>
  <si>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</si>
  <si>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</si>
  <si>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</si>
  <si>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</si>
  <si>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</si>
  <si>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</si>
  <si>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</si>
  <si>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</si>
  <si>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</si>
  <si>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</si>
  <si>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</si>
  <si>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</si>
  <si>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</si>
  <si>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</si>
  <si>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</si>
  <si>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</si>
  <si>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</si>
  <si>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</si>
  <si>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</si>
  <si>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</si>
  <si>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</si>
  <si>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</si>
  <si>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</si>
  <si>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</si>
  <si>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</si>
  <si>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</si>
  <si>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</si>
  <si>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</si>
  <si>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</si>
  <si>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</si>
  <si>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</si>
  <si>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</si>
  <si>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</si>
  <si>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</si>
  <si>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</si>
  <si>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</si>
  <si>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</si>
  <si>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</si>
  <si>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</si>
  <si>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</si>
  <si>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</si>
  <si>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</si>
  <si>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</si>
  <si>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</si>
  <si>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</si>
  <si>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</si>
  <si>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</si>
  <si>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</si>
  <si>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</si>
  <si>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</si>
  <si>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</si>
  <si>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</si>
  <si>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</si>
  <si>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</si>
  <si>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</si>
  <si>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</si>
  <si>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</si>
  <si>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</si>
  <si>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</si>
  <si>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</si>
  <si>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</si>
  <si>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</si>
  <si>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</si>
  <si>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</si>
  <si>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</si>
  <si>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</si>
  <si>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</si>
  <si>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</si>
  <si>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</si>
  <si>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</si>
  <si>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</si>
  <si>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</si>
  <si>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</si>
  <si>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</si>
  <si>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</si>
  <si>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</si>
  <si>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</si>
  <si>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</si>
  <si>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</si>
  <si>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</si>
  <si>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</si>
  <si>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</si>
  <si>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</si>
  <si>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</si>
  <si>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</si>
  <si>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</si>
  <si>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</si>
  <si>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</si>
  <si>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</si>
  <si>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</si>
  <si>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</si>
  <si>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</si>
  <si>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</si>
  <si>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</si>
  <si>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</si>
  <si>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</si>
  <si>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</si>
  <si>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</si>
  <si>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</si>
  <si>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</si>
  <si>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</si>
  <si>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</si>
  <si>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</si>
  <si>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</si>
  <si>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</si>
  <si>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</si>
  <si>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</si>
  <si>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</si>
  <si>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</si>
  <si>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</si>
  <si>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</si>
  <si>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</si>
  <si>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</si>
  <si>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</si>
  <si>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</si>
  <si>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</si>
  <si>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</si>
  <si>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</si>
  <si>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</si>
  <si>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</si>
  <si>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</si>
  <si>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</si>
  <si>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</si>
  <si>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</si>
  <si>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</si>
  <si>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</si>
  <si>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</si>
  <si>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</si>
  <si>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</si>
  <si>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</si>
  <si>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</si>
  <si>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</si>
  <si>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</si>
  <si>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</si>
  <si>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</si>
  <si>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</si>
  <si>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</si>
  <si>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</si>
  <si>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</si>
  <si>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</si>
  <si>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</si>
  <si>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</si>
  <si>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</si>
  <si>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</si>
  <si>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</si>
  <si>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</si>
  <si>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</si>
  <si>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</si>
  <si>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</si>
  <si>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</si>
  <si>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</si>
  <si>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</si>
  <si>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</si>
  <si>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</si>
  <si>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</si>
  <si>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</si>
  <si>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</si>
  <si>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</si>
  <si>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</si>
  <si>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</si>
  <si>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</si>
  <si>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</si>
  <si>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</si>
  <si>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</si>
  <si>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</si>
  <si>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</si>
  <si>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</si>
  <si>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</si>
  <si>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</si>
  <si>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</si>
  <si>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</si>
  <si>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</si>
  <si>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</si>
  <si>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</si>
  <si>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</si>
  <si>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</si>
  <si>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</si>
  <si>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</si>
  <si>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</si>
  <si>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</si>
  <si>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</si>
  <si>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</si>
  <si>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</si>
  <si>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</si>
  <si>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</si>
  <si>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</si>
  <si>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</si>
  <si>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</si>
  <si>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</si>
  <si>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</si>
  <si>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</si>
  <si>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</si>
  <si>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</si>
  <si>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</si>
  <si>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</si>
  <si>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</si>
  <si>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</si>
  <si>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</si>
  <si>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</si>
  <si>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</si>
  <si>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</si>
  <si>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</si>
  <si>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</si>
  <si>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</si>
  <si>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</si>
  <si>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</si>
  <si>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</si>
  <si>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</si>
  <si>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</si>
  <si>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</si>
  <si>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</si>
  <si>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</si>
  <si>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</si>
  <si>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</si>
  <si>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</si>
  <si>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</si>
  <si>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</si>
  <si>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</si>
  <si>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</si>
  <si>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</si>
  <si>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</si>
  <si>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</si>
  <si>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</si>
  <si>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</si>
  <si>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</si>
  <si>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</si>
  <si>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</si>
  <si>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</si>
  <si>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</si>
  <si>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</si>
  <si>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</si>
  <si>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</si>
  <si>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</si>
  <si>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</si>
  <si>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</si>
  <si>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</si>
  <si>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</si>
  <si>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</si>
  <si>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</si>
  <si>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</si>
  <si>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</si>
  <si>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</si>
  <si>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</si>
  <si>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</si>
  <si>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</si>
  <si>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</si>
  <si>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</si>
  <si>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</si>
  <si>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</si>
  <si>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</si>
  <si>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</si>
  <si>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</si>
  <si>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</si>
  <si>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</si>
  <si>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</si>
  <si>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</si>
  <si>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</si>
  <si>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</si>
  <si>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</si>
  <si>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</si>
  <si>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</si>
  <si>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</si>
  <si>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</si>
  <si>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</si>
  <si>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</si>
  <si>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</si>
  <si>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</si>
  <si>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</si>
  <si>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</si>
  <si>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</si>
  <si>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</si>
  <si>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</si>
  <si>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</si>
  <si>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</si>
  <si>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</si>
  <si>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</si>
  <si>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</si>
  <si>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</si>
  <si>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</si>
  <si>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</si>
  <si>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</si>
  <si>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</si>
  <si>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</si>
  <si>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</si>
  <si>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</si>
  <si>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</si>
  <si>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</si>
  <si>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</si>
  <si>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</si>
  <si>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</si>
  <si>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</si>
  <si>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</si>
  <si>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</si>
  <si>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</si>
  <si>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</si>
  <si>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</si>
  <si>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</si>
  <si>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</si>
  <si>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</si>
  <si>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</si>
  <si>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</si>
  <si>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</si>
  <si>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</si>
  <si>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</si>
  <si>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</si>
  <si>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</si>
  <si>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</si>
  <si>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</si>
  <si>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</si>
  <si>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</si>
  <si>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</si>
  <si>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</si>
  <si>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</si>
  <si>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</si>
  <si>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</si>
  <si>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</si>
  <si>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</si>
  <si>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</si>
  <si>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</si>
  <si>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</si>
  <si>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</si>
  <si>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</si>
  <si>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</si>
  <si>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</si>
  <si>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</si>
  <si>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</si>
  <si>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</si>
  <si>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</si>
  <si>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</si>
  <si>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</si>
  <si>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</si>
  <si>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</si>
  <si>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</si>
  <si>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</si>
  <si>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</si>
  <si>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</si>
  <si>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</si>
  <si>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</si>
  <si>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</si>
  <si>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</si>
  <si>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</si>
  <si>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</si>
  <si>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</si>
  <si>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</si>
  <si>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</si>
  <si>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</si>
  <si>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</si>
  <si>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</si>
  <si>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</si>
  <si>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</si>
  <si>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</si>
  <si>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</si>
  <si>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</si>
  <si>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</si>
  <si>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</si>
  <si>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</si>
  <si>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</si>
  <si>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</si>
  <si>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</si>
  <si>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</si>
  <si>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</si>
  <si>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</si>
  <si>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</si>
  <si>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</si>
  <si>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</si>
  <si>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</si>
  <si>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</si>
  <si>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</si>
  <si>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</si>
  <si>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</si>
  <si>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</si>
  <si>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</si>
  <si>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</si>
  <si>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</si>
  <si>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</si>
  <si>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</si>
  <si>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</si>
  <si>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</si>
  <si>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</si>
  <si>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</si>
  <si>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</si>
  <si>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</si>
  <si>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</si>
  <si>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</si>
  <si>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</si>
  <si>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</si>
  <si>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</si>
  <si>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</si>
  <si>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</si>
  <si>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</si>
  <si>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</si>
  <si>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</si>
  <si>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</si>
  <si>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</si>
  <si>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</si>
  <si>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</si>
  <si>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</si>
  <si>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</si>
  <si>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</si>
  <si>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</si>
  <si>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</si>
  <si>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</si>
  <si>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</si>
  <si>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</si>
  <si>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</si>
  <si>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</si>
  <si>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</si>
  <si>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</si>
  <si>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</si>
  <si>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</si>
  <si>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</si>
  <si>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</si>
  <si>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</si>
  <si>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</si>
  <si>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</si>
  <si>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</si>
  <si>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</si>
  <si>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</si>
  <si>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</si>
  <si>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</si>
  <si>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</si>
  <si>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</si>
  <si>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</si>
  <si>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</si>
  <si>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</si>
  <si>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</si>
  <si>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</si>
  <si>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</si>
  <si>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</si>
  <si>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</si>
  <si>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</si>
  <si>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</si>
  <si>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</si>
  <si>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</si>
  <si>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</si>
  <si>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</si>
  <si>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</si>
  <si>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</si>
  <si>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</si>
  <si>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</si>
  <si>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</si>
  <si>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</si>
  <si>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</si>
  <si>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</si>
  <si>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</si>
  <si>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</si>
  <si>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</si>
  <si>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</si>
  <si>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</si>
  <si>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</si>
  <si>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</si>
  <si>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</si>
  <si>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</si>
  <si>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</si>
  <si>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</si>
  <si>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</si>
  <si>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</si>
  <si>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</si>
  <si>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</si>
  <si>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</si>
  <si>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</si>
  <si>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</si>
  <si>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</si>
  <si>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</si>
  <si>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</si>
  <si>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</si>
  <si>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</si>
  <si>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</si>
  <si>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</si>
  <si>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</si>
  <si>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</si>
  <si>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</si>
  <si>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</si>
  <si>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</si>
  <si>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</si>
  <si>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</si>
  <si>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</si>
  <si>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</si>
  <si>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</si>
  <si>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</si>
  <si>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</si>
  <si>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</si>
  <si>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</si>
  <si>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</si>
  <si>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</si>
  <si>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</si>
  <si>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</si>
  <si>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</si>
  <si>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</si>
  <si>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</si>
  <si>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</si>
  <si>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</si>
  <si>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</si>
  <si>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</si>
  <si>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</si>
  <si>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</si>
  <si>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</si>
  <si>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</si>
  <si>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</si>
  <si>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</si>
  <si>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</si>
  <si>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</si>
  <si>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</si>
  <si>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</si>
  <si>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</si>
  <si>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</si>
  <si>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</si>
  <si>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</si>
  <si>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</si>
  <si>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</si>
  <si>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</si>
  <si>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</si>
  <si>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</si>
  <si>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</si>
  <si>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</si>
  <si>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</si>
  <si>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</si>
  <si>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</si>
  <si>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</si>
  <si>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</si>
  <si>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</si>
  <si>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</si>
  <si>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</si>
  <si>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</si>
  <si>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</si>
  <si>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</si>
  <si>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</si>
  <si>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</si>
  <si>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</si>
  <si>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</si>
  <si>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</si>
  <si>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</si>
  <si>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</si>
  <si>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</si>
  <si>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</si>
  <si>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</si>
  <si>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</si>
  <si>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</si>
  <si>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</si>
  <si>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</si>
  <si>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</si>
  <si>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</si>
  <si>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</si>
  <si>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</si>
  <si>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</si>
  <si>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</si>
  <si>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</si>
  <si>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</si>
  <si>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</si>
  <si>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</si>
  <si>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</si>
  <si>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</si>
  <si>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</si>
  <si>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</si>
  <si>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</si>
  <si>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</si>
  <si>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</si>
  <si>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</si>
  <si>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</si>
  <si>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</si>
  <si>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</si>
  <si>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</si>
  <si>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</si>
  <si>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</si>
  <si>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</si>
  <si>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</si>
  <si>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</si>
  <si>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</si>
  <si>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</si>
  <si>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</si>
  <si>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</si>
  <si>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</si>
  <si>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</si>
  <si>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</si>
  <si>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</si>
  <si>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</si>
  <si>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</si>
  <si>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</si>
  <si>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</si>
  <si>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</si>
  <si>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</si>
  <si>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</si>
  <si>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</si>
  <si>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</si>
  <si>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</si>
  <si>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</si>
  <si>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</si>
  <si>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</si>
  <si>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</si>
  <si>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</si>
  <si>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</si>
  <si>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</si>
  <si>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</si>
  <si>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</si>
  <si>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</si>
  <si>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</si>
  <si>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</si>
  <si>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</si>
  <si>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</si>
  <si>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</si>
  <si>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</si>
  <si>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</si>
  <si>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</si>
  <si>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</si>
  <si>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</si>
  <si>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</si>
  <si>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</si>
  <si>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</si>
  <si>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</si>
  <si>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</si>
  <si>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</si>
  <si>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</si>
  <si>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</si>
  <si>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</si>
  <si>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</si>
  <si>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</si>
  <si>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</si>
  <si>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</si>
  <si>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</si>
  <si>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</si>
  <si>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</si>
  <si>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</si>
  <si>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</si>
  <si>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</si>
  <si>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</si>
  <si>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</si>
  <si>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</si>
  <si>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</si>
  <si>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</si>
  <si>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</si>
  <si>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</si>
  <si>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</si>
  <si>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</si>
  <si>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</si>
  <si>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</si>
  <si>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</si>
  <si>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</si>
  <si>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</si>
  <si>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</si>
  <si>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</si>
  <si>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</si>
  <si>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</si>
  <si>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</si>
  <si>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</si>
  <si>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</si>
  <si>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</si>
  <si>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</si>
  <si>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</si>
  <si>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</si>
  <si>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</si>
  <si>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</si>
  <si>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</si>
  <si>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</si>
  <si>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</si>
  <si>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</si>
  <si>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</si>
  <si>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</si>
  <si>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</si>
  <si>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</si>
  <si>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</si>
  <si>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</si>
  <si>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</si>
  <si>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</si>
  <si>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</si>
  <si>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</si>
  <si>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</si>
  <si>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</si>
  <si>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</si>
  <si>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</si>
  <si>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</si>
  <si>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</si>
  <si>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</si>
  <si>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</si>
  <si>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</si>
  <si>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</si>
  <si>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</si>
  <si>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</si>
  <si>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</si>
  <si>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</si>
  <si>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</si>
  <si>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</si>
  <si>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</si>
  <si>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</si>
  <si>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</si>
  <si>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</si>
  <si>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</si>
  <si>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</si>
  <si>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</si>
  <si>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</si>
  <si>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</si>
  <si>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</si>
  <si>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</si>
  <si>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</si>
  <si>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</si>
  <si>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</si>
  <si>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</si>
  <si>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</si>
  <si>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</si>
  <si>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</si>
  <si>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</si>
  <si>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</si>
  <si>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</si>
  <si>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</si>
  <si>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</si>
  <si>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</si>
  <si>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</si>
  <si>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</si>
  <si>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</si>
  <si>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</si>
  <si>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</si>
  <si>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</si>
  <si>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</si>
  <si>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</si>
  <si>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</si>
  <si>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</si>
  <si>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</si>
  <si>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</si>
  <si>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</si>
  <si>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</si>
  <si>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</si>
  <si>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</si>
  <si>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</si>
  <si>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</si>
  <si>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</si>
  <si>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</si>
  <si>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</si>
  <si>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</si>
  <si>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</si>
  <si>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</si>
  <si>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</si>
  <si>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</si>
  <si>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</si>
  <si>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</si>
  <si>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</si>
  <si>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</si>
  <si>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</si>
  <si>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</si>
  <si>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</si>
  <si>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</si>
  <si>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</si>
  <si>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</si>
  <si>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</si>
  <si>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</si>
  <si>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</si>
  <si>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</si>
  <si>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</si>
  <si>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</si>
  <si>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</si>
  <si>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</si>
  <si>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</si>
  <si>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</si>
  <si>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</si>
  <si>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</si>
  <si>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</si>
  <si>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</si>
  <si>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</si>
  <si>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</si>
  <si>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</si>
  <si>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</si>
  <si>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</si>
  <si>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</si>
  <si>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</si>
  <si>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</si>
  <si>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</si>
  <si>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</si>
  <si>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</si>
  <si>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</si>
  <si>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</si>
  <si>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</si>
  <si>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</si>
  <si>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</si>
  <si>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</si>
  <si>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</si>
  <si>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</si>
  <si>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</si>
  <si>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</si>
  <si>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</si>
  <si>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</si>
  <si>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</si>
  <si>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</si>
  <si>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</si>
  <si>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</si>
  <si>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</si>
  <si>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</si>
  <si>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</si>
  <si>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</si>
  <si>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</si>
  <si>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</si>
  <si>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</si>
  <si>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</si>
  <si>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</si>
  <si>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</si>
  <si>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</si>
  <si>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</si>
  <si>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</si>
  <si>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</si>
  <si>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</si>
  <si>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</si>
  <si>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</si>
  <si>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</si>
  <si>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</si>
  <si>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</si>
  <si>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</si>
  <si>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</si>
  <si>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</si>
  <si>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</si>
  <si>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</si>
  <si>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</si>
  <si>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</si>
  <si>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</si>
  <si>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</si>
  <si>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</si>
  <si>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</si>
  <si>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</si>
  <si>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</si>
  <si>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</si>
  <si>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</si>
  <si>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</si>
  <si>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</si>
  <si>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</si>
  <si>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</si>
  <si>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</si>
  <si>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</si>
  <si>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</si>
  <si>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</si>
  <si>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</si>
  <si>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</si>
  <si>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</si>
  <si>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</si>
  <si>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</si>
  <si>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</si>
  <si>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</si>
  <si>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</si>
  <si>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</si>
  <si>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</si>
  <si>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</si>
  <si>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</si>
  <si>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</si>
  <si>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</si>
  <si>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</si>
  <si>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</si>
  <si>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</si>
  <si>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</si>
  <si>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</si>
  <si>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</si>
  <si>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</si>
  <si>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</si>
  <si>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</si>
  <si>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</si>
  <si>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</si>
  <si>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</si>
  <si>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</si>
  <si>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</si>
  <si>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</si>
  <si>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</si>
  <si>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</si>
  <si>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</si>
  <si>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</si>
  <si>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</si>
  <si>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</si>
  <si>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</si>
  <si>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</si>
  <si>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</si>
  <si>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</si>
  <si>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</si>
  <si>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</si>
  <si>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</si>
  <si>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</si>
  <si>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</si>
  <si>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</si>
  <si>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</si>
  <si>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</si>
  <si>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</si>
  <si>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</si>
  <si>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</si>
  <si>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</si>
  <si>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</si>
  <si>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</si>
  <si>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</si>
  <si>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</si>
  <si>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</si>
  <si>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</si>
  <si>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</si>
  <si>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</si>
  <si>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</si>
  <si>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</si>
  <si>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</si>
  <si>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</si>
  <si>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</si>
  <si>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</si>
  <si>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</si>
  <si>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</si>
  <si>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</si>
  <si>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</si>
  <si>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</si>
  <si>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</si>
  <si>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</si>
  <si>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</si>
  <si>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</si>
  <si>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</si>
  <si>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</si>
  <si>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</si>
  <si>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</si>
  <si>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</si>
  <si>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</si>
  <si>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</si>
  <si>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</si>
  <si>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</si>
  <si>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</si>
  <si>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</si>
  <si>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</si>
  <si>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</si>
  <si>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</si>
  <si>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</si>
  <si>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</si>
  <si>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</si>
  <si>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</si>
  <si>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</si>
  <si>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</si>
  <si>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</si>
  <si>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</si>
  <si>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</si>
  <si>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</si>
  <si>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</si>
  <si>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</si>
  <si>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</si>
  <si>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</si>
  <si>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</si>
  <si>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</si>
  <si>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</si>
  <si>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</si>
  <si>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</si>
  <si>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</si>
  <si>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</si>
  <si>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</si>
  <si>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</si>
  <si>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</si>
  <si>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</si>
  <si>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</si>
  <si>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</si>
  <si>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</si>
  <si>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</si>
  <si>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</si>
  <si>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</si>
  <si>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</si>
  <si>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</si>
  <si>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</si>
  <si>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</si>
  <si>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</si>
  <si>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</si>
  <si>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</si>
  <si>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</si>
  <si>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</si>
  <si>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</si>
  <si>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</si>
  <si>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</si>
  <si>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</si>
  <si>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</si>
  <si>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</si>
  <si>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</si>
  <si>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</si>
  <si>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</si>
  <si>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</si>
  <si>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</si>
  <si>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</si>
  <si>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</si>
  <si>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</si>
  <si>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</si>
  <si>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</si>
  <si>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</si>
  <si>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</si>
  <si>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</si>
  <si>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</si>
  <si>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</si>
  <si>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</si>
  <si>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</si>
  <si>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</si>
  <si>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</si>
  <si>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</si>
  <si>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</si>
  <si>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</si>
  <si>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</si>
  <si>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</si>
  <si>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</si>
  <si>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</si>
  <si>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</si>
  <si>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</si>
  <si>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</si>
  <si>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</si>
  <si>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</si>
  <si>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</si>
  <si>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</si>
  <si>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</si>
  <si>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</si>
  <si>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</si>
  <si>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</si>
  <si>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</si>
  <si>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</si>
  <si>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</si>
  <si>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</si>
  <si>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</si>
  <si>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</si>
  <si>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</si>
  <si>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</si>
  <si>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</si>
  <si>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</si>
  <si>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</si>
  <si>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</si>
  <si>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</si>
  <si>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</si>
  <si>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</si>
  <si>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</si>
  <si>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</si>
  <si>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</si>
  <si>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</si>
  <si>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</si>
  <si>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</si>
  <si>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</si>
  <si>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</si>
  <si>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</si>
  <si>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</si>
  <si>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</si>
  <si>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</si>
  <si>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</si>
  <si>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</si>
  <si>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</si>
  <si>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</si>
  <si>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</si>
  <si>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</si>
  <si>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</si>
  <si>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</si>
  <si>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</si>
  <si>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</si>
  <si>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</si>
  <si>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</si>
  <si>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</si>
  <si>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</si>
  <si>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</si>
  <si>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</si>
  <si>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</si>
  <si>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</si>
  <si>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</si>
  <si>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</si>
  <si>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</si>
  <si>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</si>
  <si>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</si>
  <si>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</si>
  <si>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</si>
  <si>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</si>
  <si>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</si>
  <si>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</si>
  <si>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</si>
  <si>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</si>
  <si>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</si>
  <si>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</si>
  <si>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</si>
  <si>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</si>
  <si>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</si>
  <si>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</si>
  <si>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</si>
  <si>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</si>
  <si>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</si>
  <si>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</si>
  <si>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</si>
  <si>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</si>
  <si>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</si>
  <si>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</si>
  <si>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</si>
  <si>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</si>
  <si>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</si>
  <si>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</si>
  <si>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</si>
  <si>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</si>
  <si>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</si>
  <si>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</si>
  <si>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</si>
  <si>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</si>
  <si>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</si>
  <si>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</si>
  <si>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</si>
  <si>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</si>
  <si>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</si>
  <si>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</si>
  <si>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</si>
  <si>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</si>
  <si>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</si>
  <si>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</si>
  <si>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</si>
  <si>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</si>
  <si>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</si>
  <si>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</si>
  <si>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</si>
  <si>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</si>
  <si>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</si>
  <si>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</si>
  <si>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</si>
  <si>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</si>
  <si>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</si>
  <si>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</si>
  <si>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</si>
  <si>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</si>
  <si>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</si>
  <si>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</si>
  <si>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</si>
  <si>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</si>
  <si>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</si>
  <si>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</si>
  <si>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</si>
  <si>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</si>
  <si>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</si>
  <si>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</si>
  <si>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</si>
  <si>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</si>
  <si>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</si>
  <si>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</si>
  <si>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</si>
  <si>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</si>
  <si>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</si>
  <si>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</si>
  <si>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</si>
  <si>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</si>
  <si>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</si>
  <si>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</si>
  <si>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</si>
  <si>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</si>
  <si>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</si>
  <si>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</si>
  <si>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</si>
  <si>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</si>
  <si>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</si>
  <si>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</si>
  <si>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</si>
  <si>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</si>
  <si>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</si>
  <si>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</si>
  <si>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</si>
  <si>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</si>
  <si>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</si>
  <si>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</si>
  <si>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</si>
  <si>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</si>
  <si>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</si>
  <si>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</si>
  <si>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</si>
  <si>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</si>
  <si>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</si>
  <si>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</si>
  <si>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</si>
  <si>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</si>
  <si>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</si>
  <si>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</si>
  <si>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</si>
  <si>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</si>
  <si>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</si>
  <si>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</si>
  <si>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</si>
  <si>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</si>
  <si>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</si>
  <si>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</si>
  <si>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</si>
  <si>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</si>
  <si>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</si>
  <si>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</si>
  <si>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</si>
  <si>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</si>
  <si>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</si>
  <si>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</si>
  <si>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</si>
  <si>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</si>
  <si>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</si>
  <si>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</si>
  <si>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</si>
  <si>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</si>
  <si>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</si>
  <si>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</si>
  <si>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</si>
  <si>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</si>
  <si>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</si>
  <si>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</si>
  <si>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</si>
  <si>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</si>
  <si>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</si>
  <si>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</si>
  <si>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</si>
  <si>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</si>
  <si>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</si>
  <si>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</si>
  <si>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</si>
  <si>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</si>
  <si>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</si>
  <si>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</si>
  <si>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</si>
  <si>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</si>
  <si>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</si>
  <si>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</si>
  <si>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</si>
  <si>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</si>
  <si>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</si>
  <si>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</si>
  <si>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</si>
  <si>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</si>
  <si>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</si>
  <si>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</si>
  <si>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</si>
  <si>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</si>
  <si>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</si>
  <si>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</si>
  <si>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</si>
  <si>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</si>
  <si>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</si>
  <si>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</si>
  <si>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</si>
  <si>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</si>
  <si>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</si>
  <si>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</si>
  <si>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</si>
  <si>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</si>
  <si>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</si>
  <si>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</si>
  <si>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</si>
  <si>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</si>
  <si>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</si>
  <si>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</si>
  <si>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</si>
  <si>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</si>
  <si>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</si>
  <si>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</si>
  <si>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</si>
  <si>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</si>
  <si>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</si>
  <si>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</si>
  <si>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</si>
  <si>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</si>
  <si>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</si>
  <si>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</si>
  <si>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</si>
  <si>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</si>
  <si>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</si>
  <si>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</si>
  <si>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</si>
  <si>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</si>
  <si>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</si>
  <si>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</si>
  <si>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</si>
  <si>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</si>
  <si>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</si>
  <si>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</si>
  <si>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</si>
  <si>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</si>
  <si>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</si>
  <si>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</si>
  <si>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</si>
  <si>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</si>
  <si>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</si>
  <si>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</si>
  <si>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</si>
  <si>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</si>
  <si>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</si>
  <si>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</si>
  <si>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</si>
  <si>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</si>
  <si>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</si>
  <si>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</si>
  <si>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</si>
  <si>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</si>
  <si>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</si>
  <si>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</si>
  <si>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</si>
  <si>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</si>
  <si>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</si>
  <si>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</si>
  <si>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</si>
  <si>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</si>
  <si>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</si>
  <si>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</si>
  <si>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</si>
  <si>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</si>
  <si>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</si>
  <si>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</si>
  <si>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</si>
  <si>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</si>
  <si>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</si>
  <si>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</si>
  <si>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</si>
  <si>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</si>
  <si>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</si>
  <si>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</si>
  <si>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</si>
  <si>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</si>
  <si>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</si>
  <si>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</si>
  <si>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</si>
  <si>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</si>
  <si>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</si>
  <si>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</si>
  <si>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</si>
  <si>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</si>
  <si>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</si>
  <si>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</si>
  <si>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</si>
  <si>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</si>
  <si>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</si>
  <si>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</si>
  <si>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</si>
  <si>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</si>
  <si>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</si>
  <si>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</si>
  <si>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</si>
  <si>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</si>
  <si>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</si>
  <si>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</si>
  <si>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</si>
  <si>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</si>
  <si>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</si>
  <si>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</si>
  <si>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</si>
  <si>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</si>
  <si>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</si>
  <si>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</si>
  <si>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</si>
  <si>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</si>
  <si>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</si>
  <si>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</si>
  <si>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</si>
  <si>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</si>
  <si>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</si>
  <si>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</si>
  <si>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</si>
  <si>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</si>
  <si>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</si>
  <si>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</si>
  <si>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</si>
  <si>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</si>
  <si>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</si>
  <si>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</si>
  <si>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</si>
  <si>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</si>
  <si>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</si>
  <si>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</si>
  <si>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</si>
  <si>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</si>
  <si>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</si>
  <si>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</si>
  <si>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</si>
  <si>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</si>
  <si>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</si>
  <si>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</si>
  <si>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</si>
  <si>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</si>
  <si>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</si>
  <si>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</si>
  <si>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</si>
  <si>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</si>
  <si>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</si>
  <si>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</si>
  <si>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</si>
  <si>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</si>
  <si>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</si>
  <si>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</si>
  <si>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</si>
  <si>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</si>
  <si>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</si>
  <si>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</si>
  <si>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</si>
  <si>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</si>
  <si>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</si>
  <si>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</si>
  <si>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</si>
  <si>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</si>
  <si>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</si>
  <si>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</si>
  <si>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</si>
  <si>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</si>
  <si>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</si>
  <si>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</si>
  <si>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</si>
  <si>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</si>
  <si>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</si>
  <si>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</si>
  <si>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</si>
  <si>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</si>
  <si>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</si>
  <si>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</si>
  <si>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</si>
  <si>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</si>
  <si>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</si>
  <si>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</si>
  <si>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</si>
  <si>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</si>
  <si>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</si>
  <si>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</si>
  <si>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</si>
  <si>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</si>
  <si>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</si>
  <si>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</si>
  <si>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</si>
  <si>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</si>
  <si>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</si>
  <si>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</si>
  <si>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</si>
  <si>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</si>
  <si>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</si>
  <si>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</si>
  <si>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</si>
  <si>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</si>
  <si>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</si>
  <si>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</si>
  <si>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</si>
  <si>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</si>
  <si>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</si>
  <si>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</si>
  <si>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</si>
  <si>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</si>
  <si>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</si>
  <si>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</si>
  <si>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</si>
  <si>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</si>
  <si>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</si>
  <si>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</si>
  <si>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</si>
  <si>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</si>
  <si>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</si>
  <si>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</si>
  <si>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</si>
  <si>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</si>
  <si>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</si>
  <si>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</si>
  <si>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</si>
  <si>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</si>
  <si>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</si>
  <si>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</si>
  <si>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</si>
  <si>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</si>
  <si>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</si>
  <si>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</si>
  <si>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</si>
  <si>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</si>
  <si>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</si>
  <si>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</si>
  <si>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</si>
  <si>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</si>
  <si>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</si>
  <si>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</si>
  <si>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</si>
  <si>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</si>
  <si>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</si>
  <si>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</si>
  <si>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</si>
  <si>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</si>
  <si>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</si>
  <si>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</si>
  <si>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</si>
  <si>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</si>
  <si>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</si>
  <si>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</si>
  <si>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</si>
  <si>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</si>
  <si>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</si>
  <si>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</si>
  <si>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</si>
  <si>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</si>
  <si>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</si>
  <si>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</si>
  <si>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</si>
  <si>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</si>
  <si>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</si>
  <si>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</si>
  <si>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</si>
  <si>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</si>
  <si>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</si>
  <si>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</si>
  <si>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</si>
  <si>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</si>
  <si>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</si>
  <si>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</si>
  <si>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</si>
  <si>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</si>
  <si>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</si>
  <si>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</si>
  <si>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</si>
  <si>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</si>
  <si>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</si>
  <si>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</si>
  <si>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</si>
  <si>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</si>
  <si>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</si>
  <si>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</si>
  <si>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</si>
  <si>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</si>
  <si>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</si>
  <si>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</si>
  <si>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</si>
  <si>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</si>
  <si>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</si>
  <si>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</si>
  <si>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</si>
  <si>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</si>
  <si>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</si>
  <si>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</si>
  <si>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</si>
  <si>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</si>
  <si>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</si>
  <si>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</si>
  <si>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</si>
  <si>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</si>
  <si>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</si>
  <si>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</si>
  <si>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</si>
  <si>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</si>
  <si>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</si>
  <si>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</si>
  <si>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</si>
  <si>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</si>
  <si>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</si>
  <si>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</si>
  <si>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</si>
  <si>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</si>
  <si>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</si>
  <si>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</si>
  <si>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</si>
  <si>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</si>
  <si>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</si>
  <si>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</si>
  <si>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</si>
  <si>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</si>
  <si>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</si>
  <si>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</si>
  <si>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</si>
  <si>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</si>
  <si>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</si>
  <si>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</si>
  <si>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</si>
  <si>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</si>
  <si>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</si>
  <si>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</si>
  <si>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</si>
  <si>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</si>
  <si>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</si>
  <si>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</si>
  <si>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</si>
  <si>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</si>
  <si>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</si>
  <si>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</si>
  <si>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</si>
  <si>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</si>
  <si>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</si>
  <si>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</si>
  <si>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</si>
  <si>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</si>
  <si>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</si>
  <si>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</si>
  <si>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</si>
  <si>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</si>
  <si>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</si>
  <si>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</si>
  <si>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</si>
  <si>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</si>
  <si>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</si>
  <si>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</si>
  <si>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</si>
  <si>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</si>
  <si>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</si>
  <si>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</si>
  <si>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</si>
  <si>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</si>
  <si>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</si>
  <si>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</si>
  <si>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</si>
  <si>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</si>
  <si>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</si>
  <si>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</si>
  <si>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</si>
  <si>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</si>
  <si>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</si>
  <si>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</si>
  <si>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</si>
  <si>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</si>
  <si>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</si>
  <si>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</si>
  <si>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</si>
  <si>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</si>
  <si>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</si>
  <si>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</si>
  <si>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</si>
  <si>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</si>
  <si>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</si>
  <si>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</si>
  <si>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</si>
  <si>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</si>
  <si>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</si>
  <si>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</si>
  <si>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</si>
  <si>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</si>
  <si>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</si>
  <si>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</si>
  <si>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</si>
  <si>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</si>
  <si>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</si>
  <si>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</si>
  <si>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</si>
  <si>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</si>
  <si>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</si>
  <si>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</si>
  <si>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</si>
  <si>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</si>
  <si>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</si>
  <si>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</si>
  <si>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</si>
  <si>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</si>
  <si>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</si>
  <si>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</si>
  <si>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</si>
  <si>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</si>
  <si>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</si>
  <si>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</si>
  <si>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</si>
  <si>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</si>
  <si>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</si>
  <si>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</si>
  <si>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</si>
  <si>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</si>
  <si>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</si>
  <si>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</si>
  <si>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</si>
  <si>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</si>
  <si>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</si>
  <si>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</si>
  <si>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</si>
  <si>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</si>
  <si>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</si>
  <si>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</si>
  <si>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</si>
  <si>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</si>
  <si>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</si>
  <si>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</si>
  <si>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</si>
  <si>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</si>
  <si>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</si>
  <si>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</si>
  <si>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</si>
  <si>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</si>
  <si>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</si>
  <si>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</si>
  <si>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</si>
  <si>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</si>
  <si>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</si>
  <si>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</si>
  <si>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</si>
  <si>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</si>
  <si>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</si>
  <si>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</si>
  <si>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</si>
  <si>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</si>
  <si>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</si>
  <si>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</si>
  <si>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</si>
  <si>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</si>
  <si>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</si>
  <si>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</si>
  <si>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</si>
  <si>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</si>
  <si>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</si>
  <si>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</si>
  <si>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</si>
  <si>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</si>
  <si>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</si>
  <si>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</si>
  <si>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</si>
  <si>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</si>
  <si>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</si>
  <si>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</si>
  <si>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</si>
  <si>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</si>
  <si>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</si>
  <si>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</si>
  <si>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</si>
  <si>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</si>
  <si>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</si>
  <si>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</si>
  <si>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</si>
  <si>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</si>
  <si>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</si>
  <si>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</si>
  <si>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</si>
  <si>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</si>
  <si>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</si>
  <si>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</si>
  <si>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</si>
  <si>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</si>
  <si>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</si>
  <si>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</si>
  <si>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</si>
  <si>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</si>
  <si>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</si>
  <si>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</si>
  <si>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</si>
  <si>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</si>
  <si>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</si>
  <si>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</si>
  <si>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</si>
  <si>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</si>
  <si>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</si>
  <si>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</si>
  <si>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</si>
  <si>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</si>
  <si>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</si>
  <si>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</si>
  <si>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</si>
  <si>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</si>
  <si>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</si>
  <si>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</si>
  <si>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</si>
  <si>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</si>
  <si>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</si>
  <si>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</si>
  <si>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</si>
  <si>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</si>
  <si>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</si>
  <si>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</si>
  <si>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</si>
  <si>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</si>
  <si>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</si>
  <si>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</si>
  <si>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</si>
  <si>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</si>
  <si>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</si>
  <si>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</si>
  <si>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</si>
  <si>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</si>
  <si>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</si>
  <si>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</si>
  <si>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</si>
  <si>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</si>
  <si>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</si>
  <si>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</si>
  <si>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</si>
  <si>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</si>
  <si>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</si>
  <si>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</si>
  <si>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</si>
  <si>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</si>
  <si>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</si>
  <si>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</si>
  <si>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</si>
  <si>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</si>
  <si>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</si>
  <si>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</si>
  <si>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</si>
  <si>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</si>
  <si>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</si>
  <si>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</si>
  <si>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</si>
  <si>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</si>
  <si>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</si>
  <si>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</si>
  <si>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</si>
  <si>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</si>
  <si>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</si>
  <si>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</si>
  <si>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</si>
  <si>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</si>
  <si>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</si>
  <si>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</si>
  <si>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</si>
  <si>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</si>
  <si>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</si>
  <si>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</si>
  <si>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</si>
  <si>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</si>
  <si>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</si>
  <si>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</si>
  <si>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</si>
  <si>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</si>
  <si>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</si>
  <si>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</si>
  <si>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</si>
  <si>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</si>
  <si>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</si>
  <si>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</si>
  <si>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</si>
  <si>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</si>
  <si>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</si>
  <si>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</si>
  <si>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</si>
  <si>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</si>
  <si>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</si>
  <si>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</si>
  <si>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</si>
  <si>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</si>
  <si>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</si>
  <si>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</si>
  <si>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</si>
  <si>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</si>
  <si>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</si>
  <si>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</si>
  <si>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</si>
  <si>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</si>
  <si>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</si>
  <si>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</si>
  <si>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</si>
  <si>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</si>
  <si>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</si>
  <si>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</si>
  <si>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</si>
  <si>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</si>
  <si>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</si>
  <si>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</si>
  <si>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</si>
  <si>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</si>
  <si>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</si>
  <si>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</si>
  <si>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</si>
  <si>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</si>
  <si>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</si>
  <si>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</si>
  <si>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</si>
  <si>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</si>
  <si>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</si>
  <si>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</si>
  <si>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</si>
  <si>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</si>
  <si>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</si>
  <si>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</si>
  <si>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</si>
  <si>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</si>
  <si>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</si>
  <si>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</si>
  <si>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</si>
  <si>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</si>
  <si>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</si>
  <si>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</si>
  <si>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</si>
  <si>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</si>
  <si>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</si>
  <si>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</si>
  <si>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</si>
  <si>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</si>
  <si>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</si>
  <si>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</si>
  <si>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</si>
  <si>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</si>
  <si>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</si>
  <si>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</si>
  <si>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</si>
  <si>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</si>
  <si>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</si>
  <si>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</si>
  <si>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</si>
  <si>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</si>
  <si>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</si>
  <si>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</si>
  <si>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</si>
  <si>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</si>
  <si>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</si>
  <si>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</si>
  <si>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</si>
  <si>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</si>
  <si>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</si>
  <si>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</si>
  <si>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</si>
  <si>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</si>
  <si>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</si>
  <si>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</si>
  <si>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</si>
  <si>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</si>
  <si>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</si>
  <si>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</si>
  <si>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</si>
  <si>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</si>
  <si>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</si>
  <si>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</si>
  <si>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</si>
  <si>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</si>
  <si>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</si>
  <si>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</si>
  <si>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</si>
  <si>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</si>
  <si>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</si>
  <si>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</si>
  <si>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</si>
  <si>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</si>
  <si>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</si>
  <si>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</si>
  <si>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</si>
  <si>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</si>
  <si>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</si>
  <si>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</si>
  <si>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</si>
  <si>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</si>
  <si>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</si>
  <si>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</si>
  <si>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</si>
  <si>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</si>
  <si>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</si>
  <si>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</si>
  <si>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</si>
  <si>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</si>
  <si>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</si>
  <si>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</si>
  <si>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</si>
  <si>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</si>
  <si>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</si>
  <si>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</si>
  <si>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</si>
  <si>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</si>
  <si>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</si>
  <si>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</si>
  <si>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</si>
  <si>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</si>
  <si>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</si>
  <si>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</si>
  <si>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</si>
  <si>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</si>
  <si>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</si>
  <si>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</si>
  <si>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</si>
  <si>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</si>
  <si>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</si>
  <si>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</si>
  <si>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</si>
  <si>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</si>
  <si>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</si>
  <si>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</si>
  <si>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</si>
  <si>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</si>
  <si>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</si>
  <si>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</si>
  <si>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</si>
  <si>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</si>
  <si>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</si>
  <si>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</si>
  <si>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</si>
  <si>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</si>
  <si>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</si>
  <si>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</si>
  <si>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</si>
  <si>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</si>
  <si>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</si>
  <si>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</si>
  <si>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</si>
  <si>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</si>
  <si>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</si>
  <si>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</si>
  <si>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</si>
  <si>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</si>
  <si>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</si>
  <si>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</si>
  <si>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</si>
  <si>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</si>
  <si>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</si>
  <si>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</si>
  <si>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</si>
  <si>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</si>
  <si>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</si>
  <si>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</si>
  <si>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</si>
  <si>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</si>
  <si>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</si>
  <si>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</si>
  <si>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</si>
  <si>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</si>
  <si>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</si>
  <si>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</si>
  <si>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</si>
  <si>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</si>
  <si>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</si>
  <si>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</si>
  <si>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</si>
  <si>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</si>
  <si>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</si>
  <si>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</si>
  <si>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</si>
  <si>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</si>
  <si>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</si>
  <si>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</si>
  <si>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</si>
  <si>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</si>
  <si>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</si>
  <si>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</si>
  <si>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</si>
  <si>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</si>
  <si>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</si>
  <si>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</si>
  <si>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</si>
  <si>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</si>
  <si>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</si>
  <si>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</si>
  <si>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</si>
  <si>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</si>
  <si>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</si>
  <si>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</si>
  <si>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</si>
  <si>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</si>
  <si>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</si>
  <si>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</si>
  <si>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</si>
  <si>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</si>
  <si>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</si>
  <si>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</si>
  <si>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</si>
  <si>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</si>
  <si>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</si>
  <si>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</si>
  <si>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</si>
  <si>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</si>
  <si>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</si>
  <si>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</si>
  <si>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</si>
  <si>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</si>
  <si>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</si>
  <si>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</si>
  <si>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</si>
  <si>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</si>
  <si>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</si>
  <si>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</si>
  <si>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</si>
  <si>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</si>
  <si>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</si>
  <si>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</si>
  <si>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</si>
  <si>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</si>
  <si>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</si>
  <si>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</si>
  <si>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</si>
  <si>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</si>
  <si>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</si>
  <si>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</si>
  <si>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</si>
  <si>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</si>
  <si>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</si>
  <si>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</si>
  <si>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</si>
  <si>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</si>
  <si>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</si>
  <si>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</si>
  <si>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</si>
  <si>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</si>
  <si>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</si>
  <si>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</si>
  <si>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</si>
  <si>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</si>
  <si>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</si>
  <si>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</si>
  <si>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</si>
  <si>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</si>
  <si>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</si>
  <si>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</si>
  <si>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</si>
  <si>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</si>
  <si>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</si>
  <si>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</si>
  <si>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</si>
  <si>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</si>
  <si>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</si>
  <si>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</si>
  <si>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</si>
  <si>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</si>
  <si>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</si>
  <si>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</si>
  <si>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</si>
  <si>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</si>
  <si>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</si>
  <si>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</si>
  <si>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</si>
  <si>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</si>
  <si>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</si>
  <si>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</si>
  <si>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</si>
  <si>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</si>
  <si>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</si>
  <si>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</si>
  <si>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</si>
  <si>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</si>
  <si>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</si>
  <si>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</si>
  <si>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</si>
  <si>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</si>
  <si>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</si>
  <si>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</si>
  <si>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</si>
  <si>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</si>
  <si>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</si>
  <si>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</si>
  <si>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</si>
  <si>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</si>
  <si>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</si>
  <si>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</si>
  <si>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</si>
  <si>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</si>
  <si>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</si>
  <si>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</si>
  <si>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</si>
  <si>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</si>
  <si>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</si>
  <si>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</si>
  <si>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</si>
  <si>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</si>
  <si>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</si>
  <si>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</si>
  <si>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</si>
  <si>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</si>
  <si>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</si>
  <si>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</si>
  <si>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</si>
  <si>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</si>
  <si>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</si>
  <si>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</si>
  <si>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</si>
  <si>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</si>
  <si>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</si>
  <si>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</si>
  <si>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</si>
  <si>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</si>
  <si>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</si>
  <si>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</si>
  <si>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</si>
  <si>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</si>
  <si>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</si>
  <si>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</si>
  <si>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</si>
  <si>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</si>
  <si>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</si>
  <si>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</si>
  <si>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</si>
  <si>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</si>
  <si>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</si>
  <si>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</si>
  <si>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</si>
  <si>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</si>
  <si>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</si>
  <si>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</si>
  <si>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</si>
  <si>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</si>
  <si>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</si>
  <si>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</si>
  <si>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</si>
  <si>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</si>
  <si>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</si>
  <si>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</si>
  <si>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</si>
  <si>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</si>
  <si>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</si>
  <si>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</si>
  <si>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</si>
  <si>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</si>
  <si>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</si>
  <si>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</si>
  <si>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</si>
  <si>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</si>
  <si>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</si>
  <si>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</si>
  <si>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</si>
  <si>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</si>
  <si>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</si>
  <si>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</si>
  <si>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</si>
  <si>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</si>
  <si>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</si>
  <si>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</si>
  <si>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</si>
  <si>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</si>
  <si>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</si>
  <si>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</si>
  <si>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</si>
  <si>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</si>
  <si>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</si>
  <si>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</si>
  <si>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</si>
  <si>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</si>
  <si>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</si>
  <si>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</si>
  <si>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</si>
  <si>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</si>
  <si>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</si>
  <si>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</si>
  <si>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</si>
  <si>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</si>
  <si>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</si>
  <si>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</si>
  <si>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</si>
  <si>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</si>
  <si>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</si>
  <si>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</si>
  <si>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</si>
  <si>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</si>
  <si>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</si>
  <si>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</si>
  <si>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</si>
  <si>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</si>
  <si>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</si>
  <si>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</si>
  <si>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</si>
  <si>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</si>
  <si>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</si>
  <si>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</si>
  <si>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</si>
  <si>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</si>
  <si>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</si>
  <si>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</si>
  <si>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</si>
  <si>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</si>
  <si>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</si>
  <si>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</si>
  <si>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</si>
  <si>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</si>
  <si>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</si>
  <si>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</si>
  <si>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</si>
  <si>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</si>
  <si>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</si>
  <si>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</si>
  <si>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</si>
  <si>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</si>
  <si>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</si>
  <si>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</si>
  <si>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</si>
  <si>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</si>
  <si>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</si>
  <si>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</si>
  <si>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</si>
  <si>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</si>
  <si>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</si>
  <si>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</si>
  <si>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</si>
  <si>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</si>
  <si>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</si>
  <si>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</si>
  <si>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</si>
  <si>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</si>
  <si>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</si>
  <si>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</si>
  <si>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</si>
  <si>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</si>
  <si>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</si>
  <si>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</si>
  <si>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</si>
  <si>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</si>
  <si>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</si>
  <si>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</si>
  <si>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</si>
  <si>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</si>
  <si>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</si>
  <si>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</si>
  <si>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</si>
  <si>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</si>
  <si>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</si>
  <si>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</si>
  <si>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</si>
  <si>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</si>
  <si>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</si>
  <si>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</si>
  <si>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</si>
  <si>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</si>
  <si>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</si>
  <si>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</si>
  <si>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</si>
  <si>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</si>
  <si>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</si>
  <si>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</si>
  <si>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</si>
  <si>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</si>
  <si>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</si>
  <si>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</si>
  <si>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</si>
  <si>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</si>
  <si>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</si>
  <si>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</si>
  <si>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</si>
  <si>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</si>
  <si>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</si>
  <si>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</si>
  <si>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</si>
  <si>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</si>
  <si>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</si>
  <si>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</si>
  <si>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</si>
  <si>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</si>
  <si>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</si>
  <si>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</si>
  <si>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</si>
  <si>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</si>
  <si>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</si>
  <si>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</si>
  <si>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</si>
  <si>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</si>
  <si>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</si>
  <si>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</si>
  <si>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</si>
  <si>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</si>
  <si>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</si>
  <si>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</si>
  <si>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</si>
  <si>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</si>
  <si>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</si>
  <si>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</si>
  <si>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</si>
  <si>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</si>
  <si>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</si>
  <si>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</si>
  <si>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</si>
  <si>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</si>
  <si>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</si>
  <si>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</si>
  <si>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</si>
  <si>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</si>
  <si>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</si>
  <si>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</si>
  <si>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</si>
  <si>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</si>
  <si>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</si>
  <si>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</si>
  <si>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</si>
  <si>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</si>
  <si>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</si>
  <si>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</si>
  <si>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</si>
  <si>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</si>
  <si>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</si>
  <si>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</si>
  <si>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</si>
  <si>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</si>
  <si>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</si>
  <si>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</si>
  <si>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</si>
  <si>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</si>
  <si>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</si>
  <si>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</si>
  <si>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</si>
  <si>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</si>
  <si>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</si>
  <si>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</si>
  <si>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</si>
  <si>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</si>
  <si>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</si>
  <si>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</si>
  <si>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</si>
  <si>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</si>
  <si>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</si>
  <si>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</si>
  <si>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</si>
  <si>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</si>
  <si>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</si>
  <si>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</si>
  <si>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</si>
  <si>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</si>
  <si>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</si>
  <si>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</si>
  <si>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</si>
  <si>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</si>
  <si>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</si>
  <si>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</si>
  <si>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</si>
  <si>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</si>
  <si>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</si>
  <si>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</si>
  <si>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</si>
  <si>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</si>
  <si>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</si>
  <si>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</si>
  <si>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</si>
  <si>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</si>
  <si>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</si>
  <si>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</si>
  <si>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</si>
  <si>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</si>
  <si>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</si>
  <si>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</si>
  <si>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</si>
  <si>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</si>
  <si>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</si>
  <si>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</si>
  <si>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</si>
  <si>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</si>
  <si>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</si>
  <si>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</si>
  <si>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</si>
  <si>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</si>
  <si>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</si>
  <si>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</si>
  <si>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</si>
  <si>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</si>
  <si>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</si>
  <si>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</si>
  <si>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</si>
  <si>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</si>
  <si>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</si>
  <si>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</si>
  <si>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</si>
  <si>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</si>
  <si>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</si>
  <si>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</si>
  <si>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</si>
  <si>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</si>
  <si>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</si>
  <si>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</si>
  <si>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</si>
  <si>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</si>
  <si>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</si>
  <si>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</si>
  <si>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</si>
  <si>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</si>
  <si>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</si>
  <si>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</si>
  <si>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</si>
  <si>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</si>
  <si>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</si>
  <si>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</si>
  <si>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</si>
  <si>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</si>
  <si>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</si>
  <si>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</si>
  <si>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</si>
  <si>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</si>
  <si>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</si>
  <si>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</si>
  <si>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</si>
  <si>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</si>
  <si>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</si>
  <si>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</si>
  <si>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</si>
  <si>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</si>
  <si>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</si>
  <si>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</si>
  <si>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</si>
  <si>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</si>
  <si>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</si>
  <si>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</si>
  <si>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</si>
  <si>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</si>
  <si>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</si>
  <si>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</si>
  <si>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</si>
  <si>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</si>
  <si>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</si>
  <si>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</si>
  <si>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</si>
  <si>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</si>
  <si>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</si>
  <si>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</si>
  <si>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</si>
  <si>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</si>
  <si>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</si>
  <si>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</si>
  <si>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</si>
  <si>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</si>
  <si>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</si>
  <si>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</si>
  <si>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</si>
  <si>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</si>
  <si>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</si>
  <si>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</si>
  <si>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</si>
  <si>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</si>
  <si>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</si>
  <si>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</si>
  <si>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</si>
  <si>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</si>
  <si>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</si>
  <si>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</si>
  <si>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</si>
  <si>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</si>
  <si>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</si>
  <si>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</si>
  <si>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</si>
  <si>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</si>
  <si>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</si>
  <si>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</si>
  <si>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</si>
  <si>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</si>
  <si>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</si>
  <si>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</si>
  <si>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</si>
  <si>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</si>
  <si>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</si>
  <si>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</si>
  <si>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</si>
  <si>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</si>
  <si>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</si>
  <si>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</si>
  <si>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</si>
  <si>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</si>
  <si>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</si>
  <si>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</si>
  <si>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</si>
  <si>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</si>
  <si>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</si>
  <si>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</si>
  <si>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</si>
  <si>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</si>
  <si>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</si>
  <si>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</si>
  <si>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</si>
  <si>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</si>
  <si>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</si>
  <si>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</si>
  <si>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</si>
  <si>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</si>
  <si>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</si>
  <si>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</si>
  <si>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</si>
  <si>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</si>
  <si>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</si>
  <si>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</si>
  <si>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</si>
  <si>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</si>
  <si>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</si>
  <si>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</si>
  <si>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</si>
  <si>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</si>
  <si>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</si>
  <si>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</si>
  <si>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</si>
  <si>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</si>
  <si>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</si>
  <si>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</si>
  <si>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</si>
  <si>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</si>
  <si>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</si>
  <si>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</si>
  <si>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</si>
  <si>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</si>
  <si>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</si>
  <si>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</si>
  <si>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</si>
  <si>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</si>
  <si>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</si>
  <si>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</si>
  <si>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</si>
  <si>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</si>
  <si>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</si>
  <si>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</si>
  <si>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</si>
  <si>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</si>
  <si>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</si>
  <si>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</si>
  <si>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</si>
  <si>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</si>
  <si>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</si>
  <si>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</si>
  <si>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</si>
  <si>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</si>
  <si>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</si>
  <si>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</si>
  <si>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</si>
  <si>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</si>
  <si>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</si>
  <si>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</si>
  <si>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</si>
  <si>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</si>
  <si>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</si>
  <si>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</si>
  <si>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</si>
  <si>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</si>
  <si>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</si>
  <si>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</si>
  <si>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</si>
  <si>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</si>
  <si>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</si>
  <si>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</si>
  <si>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</si>
  <si>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</si>
  <si>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</si>
  <si>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</si>
  <si>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</si>
  <si>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</si>
  <si>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</si>
  <si>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</si>
  <si>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</si>
  <si>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</si>
  <si>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</si>
  <si>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</si>
  <si>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</si>
  <si>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</si>
  <si>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</si>
  <si>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</si>
  <si>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</si>
  <si>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</si>
  <si>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</si>
  <si>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</si>
  <si>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</si>
  <si>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</si>
  <si>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</si>
  <si>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</si>
  <si>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</si>
  <si>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</si>
  <si>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</si>
  <si>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</si>
  <si>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</si>
  <si>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</si>
  <si>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</si>
  <si>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</si>
  <si>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</si>
  <si>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</si>
  <si>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</si>
  <si>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</si>
  <si>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</si>
  <si>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</si>
  <si>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</si>
  <si>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</si>
  <si>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</si>
  <si>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</si>
  <si>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</si>
  <si>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</si>
  <si>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</si>
  <si>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</si>
  <si>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</si>
  <si>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</si>
  <si>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</si>
  <si>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</si>
  <si>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</si>
  <si>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</si>
  <si>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</si>
  <si>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</si>
  <si>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</si>
  <si>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</si>
  <si>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</si>
  <si>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</si>
  <si>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</si>
  <si>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</si>
  <si>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</si>
  <si>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</si>
  <si>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</si>
  <si>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</si>
  <si>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</si>
  <si>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</si>
  <si>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</si>
  <si>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</si>
  <si>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</si>
  <si>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</si>
  <si>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</si>
  <si>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</si>
  <si>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</si>
  <si>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</si>
  <si>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</si>
  <si>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</si>
  <si>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</si>
  <si>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</si>
  <si>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</si>
  <si>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</si>
  <si>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</si>
  <si>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</si>
  <si>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</si>
  <si>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</si>
  <si>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</si>
  <si>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</si>
  <si>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</si>
  <si>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</si>
  <si>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</si>
  <si>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</si>
  <si>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</si>
  <si>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</si>
  <si>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</si>
  <si>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</si>
  <si>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</si>
  <si>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</si>
  <si>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</si>
  <si>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</si>
  <si>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</si>
  <si>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</si>
  <si>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</si>
  <si>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</si>
  <si>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</si>
  <si>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</si>
  <si>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</si>
  <si>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</si>
  <si>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</si>
  <si>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</si>
  <si>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</si>
  <si>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</si>
  <si>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</si>
  <si>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</si>
  <si>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</si>
  <si>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</si>
  <si>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</si>
  <si>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</si>
  <si>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</si>
  <si>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</si>
  <si>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</si>
  <si>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</si>
  <si>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</si>
  <si>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</si>
  <si>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</si>
  <si>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</si>
  <si>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</si>
  <si>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</si>
  <si>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</si>
  <si>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</si>
  <si>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</si>
  <si>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</si>
  <si>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</si>
  <si>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</si>
  <si>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</si>
  <si>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</si>
  <si>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</si>
  <si>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</si>
  <si>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</si>
  <si>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</si>
  <si>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</si>
  <si>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</si>
  <si>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</si>
  <si>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</si>
  <si>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</si>
  <si>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</si>
  <si>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</si>
  <si>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</si>
  <si>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</si>
  <si>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</si>
  <si>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</si>
  <si>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</si>
  <si>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</si>
  <si>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</si>
  <si>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</si>
  <si>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</si>
  <si>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</si>
  <si>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</si>
  <si>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</si>
  <si>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</si>
  <si>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</si>
  <si>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</si>
  <si>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</si>
  <si>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</si>
  <si>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</si>
  <si>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</si>
  <si>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</si>
  <si>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</si>
  <si>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</si>
  <si>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</si>
  <si>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</si>
  <si>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</si>
  <si>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</si>
  <si>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</si>
  <si>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</si>
  <si>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</si>
  <si>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</si>
  <si>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</si>
  <si>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</si>
  <si>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</si>
  <si>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</si>
  <si>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</si>
  <si>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</si>
  <si>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</si>
  <si>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</si>
  <si>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</si>
  <si>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</si>
  <si>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</si>
  <si>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</si>
  <si>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</si>
  <si>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</si>
  <si>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</si>
  <si>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</si>
  <si>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</si>
  <si>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</si>
  <si>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</si>
  <si>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</si>
  <si>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</si>
  <si>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</si>
  <si>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</si>
  <si>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</si>
  <si>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</si>
  <si>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</si>
  <si>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</si>
  <si>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</si>
  <si>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</si>
  <si>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</si>
  <si>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</si>
  <si>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</si>
  <si>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</si>
  <si>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</si>
  <si>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</si>
  <si>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</si>
  <si>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</si>
  <si>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</si>
  <si>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</si>
  <si>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</si>
  <si>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</si>
  <si>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</si>
  <si>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</si>
  <si>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</si>
  <si>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</si>
  <si>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</si>
  <si>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</si>
  <si>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</si>
  <si>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</si>
  <si>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</si>
  <si>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</si>
  <si>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</si>
  <si>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</si>
  <si>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</si>
  <si>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</si>
  <si>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</si>
  <si>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</si>
  <si>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</si>
  <si>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</si>
  <si>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</si>
  <si>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</si>
  <si>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</si>
  <si>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</si>
  <si>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</si>
  <si>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</si>
  <si>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</si>
  <si>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</si>
  <si>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</si>
  <si>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</si>
  <si>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</si>
  <si>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</si>
  <si>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</si>
  <si>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</si>
  <si>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</si>
  <si>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</si>
  <si>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</si>
  <si>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</si>
  <si>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</si>
  <si>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</si>
  <si>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</si>
  <si>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</si>
  <si>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</si>
  <si>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</si>
  <si>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</si>
  <si>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</si>
  <si>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</si>
  <si>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</si>
  <si>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</si>
  <si>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</si>
  <si>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</si>
  <si>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</si>
  <si>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</si>
  <si>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</si>
  <si>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</si>
  <si>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</si>
  <si>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</si>
  <si>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</si>
  <si>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</si>
  <si>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</si>
  <si>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</si>
  <si>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</si>
  <si>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</si>
  <si>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</si>
  <si>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</si>
  <si>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</si>
  <si>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</si>
  <si>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</si>
  <si>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</si>
  <si>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</si>
  <si>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</si>
  <si>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</si>
  <si>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</si>
  <si>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</si>
  <si>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</si>
  <si>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</si>
  <si>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</si>
  <si>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</si>
  <si>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</si>
  <si>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</si>
  <si>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</si>
  <si>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</si>
  <si>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</si>
  <si>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</si>
  <si>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</si>
  <si>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</si>
  <si>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</si>
  <si>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</si>
  <si>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</si>
  <si>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</si>
  <si>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</si>
  <si>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</si>
  <si>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</si>
  <si>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</si>
  <si>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</si>
  <si>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</si>
  <si>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</si>
  <si>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</si>
  <si>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</si>
  <si>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</si>
  <si>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</si>
  <si>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</si>
  <si>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</si>
  <si>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</si>
  <si>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</si>
  <si>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</si>
  <si>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</si>
  <si>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</si>
  <si>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</si>
  <si>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</si>
  <si>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</si>
  <si>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</si>
  <si>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</si>
  <si>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</si>
  <si>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</si>
  <si>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</si>
  <si>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</si>
  <si>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</si>
  <si>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</si>
  <si>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</si>
  <si>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</si>
  <si>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</si>
  <si>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</si>
  <si>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</si>
  <si>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</si>
  <si>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</si>
  <si>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</si>
  <si>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</si>
  <si>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</si>
  <si>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</si>
  <si>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</si>
  <si>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</si>
  <si>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</si>
  <si>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</si>
  <si>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</si>
  <si>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</si>
  <si>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</si>
  <si>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</si>
  <si>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</si>
  <si>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</si>
  <si>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</si>
  <si>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</si>
  <si>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</si>
  <si>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</si>
  <si>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</si>
  <si>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</si>
  <si>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</si>
  <si>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</si>
  <si>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</si>
  <si>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</si>
  <si>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</si>
  <si>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</si>
  <si>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</si>
  <si>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</si>
  <si>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</si>
  <si>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</si>
  <si>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</si>
  <si>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</si>
  <si>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</si>
  <si>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</si>
  <si>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</si>
  <si>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</si>
  <si>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</si>
  <si>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</si>
  <si>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</si>
  <si>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</si>
  <si>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</si>
  <si>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</si>
  <si>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</si>
  <si>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</si>
  <si>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</si>
  <si>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</si>
  <si>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</si>
  <si>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</si>
  <si>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</si>
  <si>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</si>
  <si>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</si>
  <si>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</si>
  <si>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</si>
  <si>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</si>
  <si>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</si>
  <si>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</si>
  <si>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</si>
  <si>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</si>
  <si>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</si>
  <si>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</si>
  <si>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</si>
  <si>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</si>
  <si>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</si>
  <si>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</si>
  <si>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</si>
  <si>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</si>
  <si>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</si>
  <si>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</si>
  <si>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</si>
  <si>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</si>
  <si>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</si>
  <si>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</si>
  <si>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</si>
  <si>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</si>
  <si>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</si>
  <si>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</si>
  <si>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</si>
  <si>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</si>
  <si>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</si>
  <si>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</si>
  <si>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</si>
  <si>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</si>
  <si>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</si>
  <si>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</si>
  <si>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</si>
  <si>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</si>
  <si>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</si>
  <si>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</si>
  <si>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</si>
  <si>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</si>
  <si>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</si>
  <si>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</si>
  <si>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</si>
  <si>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</si>
  <si>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</si>
  <si>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</si>
  <si>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</si>
  <si>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</si>
  <si>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</si>
  <si>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</si>
  <si>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</si>
  <si>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</si>
  <si>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</si>
  <si>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</si>
  <si>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</si>
  <si>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</si>
  <si>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</si>
  <si>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</si>
  <si>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</si>
  <si>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</si>
  <si>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</si>
  <si>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</si>
  <si>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</si>
  <si>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</si>
  <si>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</si>
  <si>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</si>
  <si>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</si>
  <si>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</si>
  <si>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</si>
  <si>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</si>
  <si>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</si>
  <si>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</si>
  <si>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</si>
  <si>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</si>
  <si>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</si>
  <si>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</si>
  <si>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</si>
  <si>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</si>
  <si>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</si>
  <si>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</si>
  <si>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</si>
  <si>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</si>
  <si>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</si>
  <si>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</si>
  <si>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</si>
  <si>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</si>
  <si>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</si>
  <si>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</si>
  <si>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</si>
  <si>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</si>
  <si>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</si>
  <si>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</si>
  <si>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</si>
  <si>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</si>
  <si>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</si>
  <si>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</si>
  <si>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</si>
  <si>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</si>
  <si>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</si>
  <si>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</si>
  <si>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</si>
  <si>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</si>
  <si>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</si>
  <si>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</si>
  <si>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</si>
  <si>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</si>
  <si>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</si>
  <si>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</si>
  <si>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</si>
  <si>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</si>
  <si>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</si>
  <si>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</si>
  <si>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</si>
  <si>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</si>
  <si>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</si>
  <si>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</si>
  <si>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</si>
  <si>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</si>
  <si>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</si>
  <si>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</si>
  <si>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</si>
  <si>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</si>
  <si>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</si>
  <si>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</si>
  <si>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</si>
  <si>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</si>
  <si>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</si>
  <si>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</si>
  <si>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</si>
  <si>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</si>
  <si>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</si>
  <si>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</si>
  <si>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</si>
  <si>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</si>
  <si>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</si>
  <si>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</si>
  <si>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</si>
  <si>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</si>
  <si>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</si>
  <si>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</si>
  <si>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</si>
  <si>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</si>
  <si>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</si>
  <si>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</si>
  <si>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</si>
  <si>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</si>
  <si>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</si>
  <si>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</si>
  <si>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</si>
  <si>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</si>
  <si>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</si>
  <si>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</si>
  <si>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</si>
  <si>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</si>
  <si>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</si>
  <si>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</si>
  <si>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</si>
  <si>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</si>
  <si>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</si>
  <si>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</si>
  <si>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</si>
  <si>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</si>
  <si>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</si>
  <si>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</si>
  <si>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</si>
  <si>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</si>
  <si>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</si>
  <si>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</si>
  <si>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</si>
  <si>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</si>
  <si>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</si>
  <si>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</si>
  <si>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</si>
  <si>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</si>
  <si>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</si>
  <si>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</si>
  <si>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</si>
  <si>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</si>
  <si>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</si>
  <si>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</si>
  <si>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</si>
  <si>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</si>
  <si>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</si>
  <si>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</si>
  <si>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</si>
  <si>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</si>
  <si>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</si>
  <si>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</si>
  <si>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</si>
  <si>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</si>
  <si>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</si>
  <si>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</si>
  <si>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</si>
  <si>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</si>
  <si>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</si>
  <si>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</si>
  <si>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</si>
  <si>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</si>
  <si>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</si>
  <si>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</si>
  <si>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</si>
  <si>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</si>
  <si>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</si>
  <si>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</si>
  <si>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</si>
  <si>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</si>
  <si>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</si>
  <si>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</si>
  <si>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</si>
  <si>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</si>
  <si>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</si>
  <si>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</si>
  <si>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</si>
  <si>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</si>
  <si>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</si>
  <si>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</si>
  <si>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</si>
  <si>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</si>
  <si>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</si>
  <si>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</si>
  <si>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</si>
  <si>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</si>
  <si>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</si>
  <si>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</si>
  <si>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</si>
  <si>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</si>
  <si>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</si>
  <si>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</si>
  <si>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</si>
  <si>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</si>
  <si>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</si>
  <si>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</si>
  <si>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</si>
  <si>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</si>
  <si>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</si>
  <si>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</si>
  <si>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</si>
  <si>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</si>
  <si>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</si>
  <si>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</si>
  <si>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</si>
  <si>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</si>
  <si>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</si>
  <si>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</si>
  <si>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</si>
  <si>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</si>
  <si>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</si>
  <si>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</si>
  <si>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</si>
  <si>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</si>
  <si>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</si>
  <si>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</si>
  <si>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</si>
  <si>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</si>
  <si>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</si>
  <si>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</si>
  <si>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</si>
  <si>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</si>
  <si>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</si>
  <si>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</si>
  <si>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</si>
  <si>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</si>
  <si>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</si>
  <si>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</si>
  <si>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</si>
  <si>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</si>
  <si>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</si>
  <si>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</si>
  <si>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</si>
  <si>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</si>
  <si>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</si>
  <si>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</si>
  <si>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</si>
  <si>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</si>
  <si>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</si>
  <si>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</si>
  <si>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</si>
  <si>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</si>
  <si>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</si>
  <si>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</si>
  <si>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</si>
  <si>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</si>
  <si>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</si>
  <si>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</si>
  <si>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</si>
  <si>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</si>
  <si>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</si>
  <si>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</si>
  <si>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</si>
  <si>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</si>
  <si>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</si>
  <si>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</si>
  <si>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</si>
  <si>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</si>
  <si>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</si>
  <si>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</si>
  <si>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</si>
  <si>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</si>
  <si>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</si>
  <si>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</si>
  <si>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</si>
  <si>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</si>
  <si>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</si>
  <si>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</si>
  <si>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</si>
  <si>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</si>
  <si>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</si>
  <si>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</si>
  <si>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</si>
  <si>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</si>
  <si>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</si>
  <si>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</si>
  <si>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</si>
  <si>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</si>
  <si>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</si>
  <si>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</si>
  <si>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</si>
  <si>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</si>
  <si>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</si>
  <si>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</si>
  <si>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</si>
  <si>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</si>
  <si>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</si>
  <si>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</si>
  <si>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</si>
  <si>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</si>
  <si>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</si>
  <si>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</si>
  <si>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</si>
  <si>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</si>
  <si>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</si>
  <si>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</si>
  <si>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</si>
  <si>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</si>
  <si>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</si>
  <si>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</si>
  <si>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</si>
  <si>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</si>
  <si>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</si>
  <si>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</si>
  <si>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</si>
  <si>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</si>
  <si>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</si>
  <si>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</si>
  <si>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</si>
  <si>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</si>
  <si>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</si>
  <si>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</si>
  <si>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</si>
  <si>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</si>
  <si>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</si>
  <si>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</si>
  <si>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</si>
  <si>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</si>
  <si>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</si>
  <si>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</si>
  <si>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</si>
  <si>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</si>
  <si>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</si>
  <si>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</si>
  <si>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</si>
  <si>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</si>
  <si>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</si>
  <si>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</si>
  <si>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</si>
  <si>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</si>
  <si>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</si>
  <si>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</si>
  <si>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</si>
  <si>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</si>
  <si>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</si>
  <si>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</si>
  <si>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</si>
  <si>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</si>
  <si>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</si>
  <si>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</si>
  <si>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</si>
  <si>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</si>
  <si>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</si>
  <si>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</si>
  <si>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</si>
  <si>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</si>
  <si>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</si>
  <si>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</si>
  <si>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</si>
  <si>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</si>
  <si>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</si>
  <si>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</si>
  <si>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</si>
  <si>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</si>
  <si>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</si>
  <si>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</si>
  <si>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</si>
  <si>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</si>
  <si>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</si>
  <si>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</si>
  <si>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</si>
  <si>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</si>
  <si>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</si>
  <si>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</si>
  <si>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</si>
  <si>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</si>
  <si>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</si>
  <si>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</si>
  <si>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</si>
  <si>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</si>
  <si>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</si>
  <si>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</si>
  <si>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</si>
  <si>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</si>
  <si>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</si>
  <si>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</si>
  <si>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</si>
  <si>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</si>
  <si>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</si>
  <si>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</si>
  <si>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</si>
  <si>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</si>
  <si>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</si>
  <si>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</si>
  <si>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</si>
  <si>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</si>
  <si>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</si>
  <si>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</si>
  <si>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</si>
  <si>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</si>
  <si>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</si>
  <si>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</si>
  <si>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</si>
  <si>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</si>
  <si>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</si>
  <si>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</si>
  <si>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</si>
  <si>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</si>
  <si>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</si>
  <si>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</si>
  <si>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</si>
  <si>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</si>
  <si>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</si>
  <si>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</si>
  <si>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</si>
  <si>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</si>
  <si>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</si>
  <si>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</si>
  <si>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</si>
  <si>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</si>
  <si>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</si>
  <si>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</si>
  <si>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</si>
  <si>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</si>
  <si>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</si>
  <si>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</si>
  <si>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</si>
  <si>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</si>
  <si>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</si>
  <si>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</si>
  <si>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</si>
  <si>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</si>
  <si>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</si>
  <si>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</si>
  <si>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</si>
  <si>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</si>
  <si>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</si>
  <si>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</si>
  <si>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</si>
  <si>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</si>
  <si>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</si>
  <si>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</si>
  <si>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</si>
  <si>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</si>
  <si>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</si>
  <si>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</si>
  <si>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</si>
  <si>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</si>
  <si>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</si>
  <si>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</si>
  <si>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</si>
  <si>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</si>
  <si>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</si>
  <si>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</si>
  <si>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</si>
  <si>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</si>
  <si>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</si>
  <si>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</si>
  <si>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</si>
  <si>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</si>
  <si>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</si>
  <si>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</si>
  <si>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</si>
  <si>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</si>
  <si>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</si>
  <si>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</si>
  <si>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</si>
  <si>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</si>
  <si>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</si>
  <si>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</si>
  <si>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</si>
  <si>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</si>
  <si>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</si>
  <si>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</si>
  <si>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</si>
  <si>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</si>
  <si>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</si>
  <si>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</si>
  <si>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</si>
  <si>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</si>
  <si>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</si>
  <si>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</si>
  <si>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</si>
  <si>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</si>
  <si>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</si>
  <si>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</si>
  <si>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</si>
  <si>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</si>
  <si>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</si>
  <si>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</si>
  <si>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</si>
  <si>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</si>
  <si>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</si>
  <si>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</si>
  <si>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</si>
  <si>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</si>
  <si>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</si>
  <si>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</si>
  <si>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</si>
  <si>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</si>
  <si>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</si>
  <si>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</si>
  <si>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</si>
  <si>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</si>
  <si>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</si>
  <si>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</si>
  <si>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</si>
  <si>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</si>
  <si>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</si>
  <si>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</si>
  <si>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</si>
  <si>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</si>
  <si>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</si>
  <si>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</si>
  <si>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</si>
  <si>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</si>
  <si>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</si>
  <si>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</si>
  <si>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</si>
  <si>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</si>
  <si>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</si>
  <si>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</si>
  <si>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</si>
  <si>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</si>
  <si>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</si>
  <si>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</si>
  <si>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</si>
  <si>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</si>
  <si>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</si>
  <si>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</si>
  <si>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</si>
  <si>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</si>
  <si>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</si>
  <si>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</si>
  <si>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</si>
  <si>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</si>
  <si>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</si>
  <si>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</si>
  <si>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</si>
  <si>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</si>
  <si>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</si>
  <si>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</si>
  <si>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</si>
  <si>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</si>
  <si>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</si>
  <si>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</si>
  <si>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</si>
  <si>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</si>
  <si>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</si>
  <si>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</si>
  <si>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</si>
  <si>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</si>
  <si>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</si>
  <si>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</si>
  <si>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</si>
  <si>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</si>
  <si>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</si>
  <si>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</si>
  <si>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</si>
  <si>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</si>
  <si>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</si>
  <si>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</si>
  <si>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</si>
  <si>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</si>
  <si>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</si>
  <si>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</si>
  <si>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</si>
  <si>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</si>
  <si>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</si>
  <si>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</si>
  <si>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</si>
  <si>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</si>
  <si>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</si>
  <si>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</si>
  <si>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</si>
  <si>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</si>
  <si>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</si>
  <si>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</si>
  <si>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</si>
  <si>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</si>
  <si>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</si>
  <si>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</si>
  <si>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</si>
  <si>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</si>
  <si>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</si>
  <si>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</si>
  <si>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</si>
  <si>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</si>
  <si>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</si>
  <si>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</si>
  <si>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</si>
  <si>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</si>
  <si>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</si>
  <si>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</si>
  <si>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</si>
  <si>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</si>
  <si>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</si>
  <si>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</si>
  <si>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</si>
  <si>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</si>
  <si>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</si>
  <si>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</si>
  <si>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</si>
  <si>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</si>
  <si>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</si>
  <si>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</si>
  <si>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</si>
  <si>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</si>
  <si>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</si>
  <si>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</si>
  <si>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</si>
  <si>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</si>
  <si>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</si>
  <si>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</si>
  <si>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</si>
  <si>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</si>
  <si>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</si>
  <si>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</si>
  <si>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</si>
  <si>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</si>
  <si>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</si>
  <si>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</si>
  <si>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</si>
  <si>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</si>
  <si>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</si>
  <si>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</si>
  <si>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</si>
  <si>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</si>
  <si>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</si>
  <si>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</si>
  <si>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</si>
  <si>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</si>
  <si>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</si>
  <si>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</si>
  <si>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</si>
  <si>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</si>
  <si>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</si>
  <si>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</si>
  <si>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</si>
  <si>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</si>
  <si>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</si>
  <si>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</si>
  <si>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</si>
  <si>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</si>
  <si>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</si>
  <si>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</si>
  <si>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</si>
  <si>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</si>
  <si>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</si>
  <si>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</si>
  <si>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</si>
  <si>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</si>
  <si>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</si>
  <si>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</si>
  <si>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</si>
  <si>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</si>
  <si>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</si>
  <si>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</si>
  <si>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</si>
  <si>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</si>
  <si>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</si>
  <si>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</si>
  <si>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</si>
  <si>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</si>
  <si>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</si>
  <si>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</si>
  <si>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</si>
  <si>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</si>
  <si>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</si>
  <si>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</si>
  <si>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</si>
  <si>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</si>
  <si>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</si>
  <si>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</si>
  <si>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</si>
  <si>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</si>
  <si>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</si>
  <si>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</si>
  <si>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</si>
  <si>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</si>
  <si>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</si>
  <si>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</si>
  <si>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</si>
  <si>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</si>
  <si>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</si>
  <si>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</si>
  <si>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</si>
  <si>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</si>
  <si>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</si>
  <si>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</si>
  <si>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</si>
  <si>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</si>
  <si>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</si>
  <si>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</si>
  <si>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</si>
  <si>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</si>
  <si>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</si>
  <si>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</si>
  <si>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</si>
  <si>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</si>
  <si>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</si>
  <si>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</si>
  <si>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</si>
  <si>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</si>
  <si>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</si>
  <si>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</si>
  <si>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</si>
  <si>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</si>
  <si>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</si>
  <si>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</si>
  <si>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</si>
  <si>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</si>
  <si>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</si>
  <si>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</si>
  <si>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</si>
  <si>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</si>
  <si>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</si>
  <si>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</si>
  <si>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</si>
  <si>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</si>
  <si>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</si>
  <si>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</si>
  <si>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</si>
  <si>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</si>
  <si>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</si>
  <si>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</si>
  <si>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</si>
  <si>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</si>
  <si>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</si>
  <si>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</si>
  <si>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</si>
  <si>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</si>
  <si>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</si>
  <si>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</si>
  <si>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</si>
  <si>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</si>
  <si>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</si>
  <si>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</si>
  <si>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</si>
  <si>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</si>
  <si>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</si>
  <si>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</si>
  <si>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</si>
  <si>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</si>
  <si>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</si>
  <si>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</si>
  <si>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</si>
  <si>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</si>
  <si>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</si>
  <si>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</si>
  <si>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</si>
  <si>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</si>
  <si>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</si>
  <si>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</si>
  <si>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</si>
  <si>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</si>
  <si>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</si>
  <si>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</si>
  <si>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</si>
  <si>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</si>
  <si>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</si>
  <si>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</si>
  <si>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</si>
  <si>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</si>
  <si>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</si>
  <si>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</si>
  <si>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</si>
  <si>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</si>
  <si>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</si>
  <si>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</si>
  <si>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</si>
  <si>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</si>
  <si>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</si>
  <si>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</si>
  <si>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</si>
  <si>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</si>
  <si>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</si>
  <si>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</si>
  <si>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</si>
  <si>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</si>
  <si>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</si>
  <si>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</si>
  <si>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</si>
  <si>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</si>
  <si>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</si>
  <si>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</si>
  <si>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</si>
  <si>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</si>
  <si>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</si>
  <si>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</si>
  <si>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</si>
  <si>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</si>
  <si>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</si>
  <si>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</si>
  <si>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</si>
  <si>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</si>
  <si>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</si>
  <si>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</si>
  <si>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</si>
  <si>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</si>
  <si>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</si>
  <si>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</si>
  <si>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</si>
  <si>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</si>
  <si>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</si>
  <si>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</si>
  <si>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</si>
  <si>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</si>
  <si>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</si>
  <si>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</si>
  <si>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</si>
  <si>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</si>
  <si>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</si>
  <si>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</si>
  <si>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</si>
  <si>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</si>
  <si>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</si>
  <si>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</si>
  <si>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</si>
  <si>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</si>
  <si>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</si>
  <si>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</si>
  <si>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</si>
  <si>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</si>
  <si>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</si>
  <si>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</si>
  <si>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</si>
  <si>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</si>
  <si>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</si>
  <si>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</si>
  <si>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</si>
  <si>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</si>
  <si>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</si>
  <si>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</si>
  <si>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</si>
  <si>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</si>
  <si>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</si>
  <si>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</si>
  <si>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</si>
  <si>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</si>
  <si>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</si>
  <si>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</si>
  <si>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</si>
  <si>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</si>
  <si>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</si>
  <si>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</si>
  <si>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</si>
  <si>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</si>
  <si>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</si>
  <si>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</si>
  <si>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</si>
  <si>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</si>
  <si>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</si>
  <si>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</si>
  <si>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</si>
  <si>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</si>
  <si>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</si>
  <si>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</si>
  <si>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</si>
  <si>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</si>
  <si>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</si>
  <si>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</si>
  <si>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</si>
  <si>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</si>
  <si>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</si>
  <si>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</si>
  <si>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</si>
  <si>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</si>
  <si>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</si>
  <si>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</si>
  <si>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</si>
  <si>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</si>
  <si>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</si>
  <si>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</si>
  <si>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</si>
  <si>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</si>
  <si>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</si>
  <si>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</si>
  <si>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</si>
  <si>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</si>
  <si>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</si>
  <si>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</si>
  <si>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</si>
  <si>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</si>
  <si>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</si>
  <si>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</si>
  <si>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</si>
  <si>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</si>
  <si>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</si>
  <si>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</si>
  <si>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</si>
  <si>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</si>
  <si>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</si>
  <si>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</si>
  <si>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</si>
  <si>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</si>
  <si>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</si>
  <si>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</si>
  <si>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</si>
  <si>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</si>
  <si>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</si>
  <si>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</si>
  <si>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</si>
  <si>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</si>
  <si>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</si>
  <si>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</si>
  <si>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</si>
  <si>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</si>
  <si>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</si>
  <si>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</si>
  <si>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</si>
  <si>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</si>
  <si>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</si>
  <si>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</si>
  <si>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</si>
  <si>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</si>
  <si>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</si>
  <si>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</si>
  <si>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</si>
  <si>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</si>
  <si>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</si>
  <si>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</si>
  <si>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</si>
  <si>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</si>
  <si>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</si>
  <si>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</si>
  <si>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</si>
  <si>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</si>
  <si>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</si>
  <si>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</si>
  <si>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</si>
  <si>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</si>
  <si>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</si>
  <si>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</si>
  <si>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</si>
  <si>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</si>
  <si>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</si>
  <si>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</si>
  <si>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</si>
  <si>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</si>
  <si>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</si>
  <si>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</si>
  <si>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</si>
  <si>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</si>
  <si>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</si>
  <si>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</si>
  <si>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</si>
  <si>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</si>
  <si>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</si>
  <si>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</si>
  <si>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</si>
  <si>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</si>
  <si>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</si>
  <si>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</si>
  <si>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</si>
  <si>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</si>
  <si>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</si>
  <si>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</si>
  <si>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</si>
  <si>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</si>
  <si>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</si>
  <si>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</si>
  <si>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</si>
  <si>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</si>
  <si>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</si>
  <si>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</si>
  <si>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</si>
  <si>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</si>
  <si>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</si>
  <si>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</si>
  <si>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</si>
  <si>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</si>
  <si>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</si>
  <si>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</si>
  <si>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</si>
  <si>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</si>
  <si>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</si>
  <si>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</si>
  <si>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</si>
  <si>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</si>
  <si>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</si>
  <si>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</si>
  <si>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</si>
  <si>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</si>
  <si>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</si>
  <si>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</si>
  <si>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</si>
  <si>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</si>
  <si>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</si>
  <si>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</si>
  <si>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</si>
  <si>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</si>
  <si>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</si>
  <si>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</si>
  <si>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</si>
  <si>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</si>
  <si>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</si>
  <si>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</si>
  <si>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</si>
  <si>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</si>
  <si>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</si>
  <si>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</si>
  <si>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</si>
  <si>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</si>
  <si>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</si>
  <si>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</si>
  <si>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</si>
  <si>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</si>
  <si>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</si>
  <si>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</si>
  <si>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</si>
  <si>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</si>
  <si>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</si>
  <si>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</si>
  <si>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</si>
  <si>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</si>
  <si>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</si>
  <si>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</si>
  <si>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</si>
  <si>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</si>
  <si>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</si>
  <si>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</si>
  <si>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</si>
  <si>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</si>
  <si>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</si>
  <si>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</si>
  <si>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</si>
  <si>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</si>
  <si>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</si>
  <si>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</si>
  <si>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</si>
  <si>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</si>
  <si>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</si>
  <si>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</si>
  <si>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</si>
  <si>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</si>
  <si>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</si>
  <si>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</si>
  <si>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</si>
  <si>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</si>
  <si>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</si>
  <si>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</si>
  <si>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</si>
  <si>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</si>
  <si>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</si>
  <si>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</si>
  <si>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</si>
  <si>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</si>
  <si>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</si>
  <si>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</si>
  <si>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</si>
  <si>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</si>
  <si>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</si>
  <si>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</si>
  <si>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</si>
  <si>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</si>
  <si>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</si>
  <si>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</si>
  <si>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</si>
  <si>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</si>
  <si>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</si>
  <si>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</si>
  <si>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</si>
  <si>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</si>
  <si>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</si>
  <si>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</si>
  <si>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</si>
  <si>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</si>
  <si>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</si>
  <si>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</si>
  <si>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</si>
  <si>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</si>
  <si>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</si>
  <si>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</si>
  <si>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</si>
  <si>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</si>
  <si>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</si>
  <si>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</si>
  <si>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</si>
  <si>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</si>
  <si>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</si>
  <si>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</si>
  <si>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</si>
  <si>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</si>
  <si>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</si>
  <si>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</si>
  <si>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</si>
  <si>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</si>
  <si>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</si>
  <si>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</si>
  <si>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</si>
  <si>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</si>
  <si>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</si>
  <si>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</si>
  <si>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</si>
  <si>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</si>
  <si>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</si>
  <si>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</si>
  <si>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</si>
  <si>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</si>
  <si>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</si>
  <si>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</si>
  <si>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</si>
  <si>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</si>
  <si>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</si>
  <si>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</si>
  <si>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</si>
  <si>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</si>
  <si>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</si>
  <si>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</si>
  <si>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</si>
  <si>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</si>
  <si>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</si>
  <si>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</si>
  <si>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</si>
  <si>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</si>
  <si>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</si>
  <si>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</si>
  <si>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</si>
  <si>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</si>
  <si>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</si>
  <si>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</si>
  <si>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</si>
  <si>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</si>
  <si>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</si>
  <si>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</si>
  <si>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</si>
  <si>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</si>
  <si>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</si>
  <si>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</si>
  <si>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</si>
  <si>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</si>
  <si>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</si>
  <si>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</si>
  <si>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</si>
  <si>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</si>
  <si>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</si>
  <si>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</si>
  <si>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</si>
  <si>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</si>
  <si>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</si>
  <si>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</si>
  <si>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</si>
  <si>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</si>
  <si>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</si>
  <si>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</si>
  <si>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</si>
  <si>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</si>
  <si>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</si>
  <si>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</si>
  <si>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</si>
  <si>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</si>
  <si>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</si>
  <si>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</si>
  <si>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</si>
  <si>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</si>
  <si>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</si>
  <si>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</si>
  <si>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</si>
  <si>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</si>
  <si>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</si>
  <si>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</si>
  <si>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</si>
  <si>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</si>
  <si>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</si>
  <si>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</si>
  <si>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</si>
  <si>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</si>
  <si>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</si>
  <si>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</si>
  <si>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</si>
  <si>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</si>
  <si>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</si>
  <si>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</si>
  <si>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</si>
  <si>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</si>
  <si>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</si>
  <si>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</si>
  <si>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</si>
  <si>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</si>
  <si>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</si>
  <si>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</si>
  <si>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</si>
  <si>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</si>
  <si>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</si>
  <si>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</si>
  <si>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</si>
  <si>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</si>
  <si>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</si>
  <si>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</si>
  <si>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</si>
  <si>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</si>
  <si>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</si>
  <si>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</si>
  <si>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</si>
  <si>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</si>
  <si>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</si>
  <si>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</si>
  <si>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</si>
  <si>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</si>
  <si>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</si>
  <si>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</si>
  <si>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</si>
  <si>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</si>
  <si>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</si>
  <si>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</si>
  <si>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</si>
  <si>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</si>
  <si>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</si>
  <si>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</si>
  <si>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</si>
  <si>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</si>
  <si>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</si>
  <si>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</si>
  <si>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</si>
  <si>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</si>
  <si>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</si>
  <si>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</si>
  <si>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</si>
  <si>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</si>
  <si>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</si>
  <si>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</si>
  <si>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</si>
  <si>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</si>
  <si>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</si>
  <si>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</si>
  <si>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</si>
  <si>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</si>
  <si>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</si>
  <si>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</si>
  <si>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</si>
  <si>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</si>
  <si>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</si>
  <si>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</si>
  <si>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</si>
  <si>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</si>
  <si>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</si>
  <si>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</si>
  <si>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</si>
  <si>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</si>
  <si>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</si>
  <si>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</si>
  <si>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</si>
  <si>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</si>
  <si>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</si>
  <si>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</si>
  <si>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</si>
  <si>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</si>
  <si>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</si>
  <si>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</si>
  <si>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</si>
  <si>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</si>
  <si>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</si>
  <si>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</si>
  <si>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</si>
  <si>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</si>
  <si>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</si>
  <si>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</si>
  <si>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</si>
  <si>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</si>
  <si>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</si>
  <si>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</si>
  <si>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</si>
  <si>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</si>
  <si>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</si>
  <si>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</si>
  <si>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</si>
  <si>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</si>
  <si>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</si>
  <si>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</si>
  <si>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</si>
  <si>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</si>
  <si>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</si>
  <si>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</si>
  <si>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</si>
  <si>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</si>
  <si>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</si>
  <si>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</si>
  <si>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</si>
  <si>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</si>
  <si>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</si>
  <si>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</si>
  <si>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</si>
  <si>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</si>
  <si>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</si>
  <si>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</si>
  <si>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</si>
  <si>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</si>
  <si>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</si>
  <si>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</si>
  <si>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</si>
  <si>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</si>
  <si>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</si>
  <si>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</si>
  <si>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</si>
  <si>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</si>
  <si>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</si>
  <si>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</si>
  <si>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</si>
  <si>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</si>
  <si>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</si>
  <si>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</si>
  <si>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</si>
  <si>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</si>
  <si>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</si>
  <si>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</si>
  <si>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</si>
  <si>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</si>
  <si>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</si>
  <si>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</si>
  <si>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</si>
  <si>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</si>
  <si>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</si>
  <si>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</si>
  <si>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</si>
  <si>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</si>
  <si>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</si>
  <si>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</si>
  <si>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</si>
  <si>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</si>
  <si>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</si>
  <si>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</si>
  <si>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</si>
  <si>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</si>
  <si>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</si>
  <si>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</si>
  <si>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</si>
  <si>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</si>
  <si>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</si>
  <si>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</si>
  <si>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</si>
  <si>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</si>
  <si>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</si>
  <si>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</si>
  <si>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</si>
  <si>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</si>
  <si>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</si>
  <si>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</si>
  <si>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</si>
  <si>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</si>
  <si>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</si>
  <si>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</si>
  <si>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</si>
  <si>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</si>
  <si>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</si>
  <si>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</si>
  <si>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</si>
  <si>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</si>
  <si>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</si>
  <si>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</si>
  <si>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</si>
  <si>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</si>
  <si>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</si>
  <si>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</si>
  <si>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</si>
  <si>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</si>
  <si>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</si>
  <si>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</si>
  <si>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</si>
  <si>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</si>
  <si>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</si>
  <si>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</si>
  <si>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</si>
  <si>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</si>
  <si>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</si>
  <si>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</si>
  <si>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</si>
  <si>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</si>
  <si>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</si>
  <si>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</si>
  <si>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</si>
  <si>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</si>
  <si>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</si>
  <si>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</si>
  <si>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</si>
  <si>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</si>
  <si>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</si>
  <si>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</si>
  <si>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</si>
  <si>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</si>
  <si>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</si>
  <si>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</si>
  <si>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</si>
  <si>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</si>
  <si>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</si>
  <si>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</si>
  <si>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</si>
  <si>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</si>
  <si>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</si>
  <si>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</si>
  <si>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</si>
  <si>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</si>
  <si>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</si>
  <si>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</si>
  <si>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</si>
  <si>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</si>
  <si>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</si>
  <si>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</si>
  <si>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</si>
  <si>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</si>
  <si>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</si>
  <si>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</si>
  <si>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</si>
  <si>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</si>
  <si>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</si>
  <si>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</si>
  <si>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</si>
  <si>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</si>
  <si>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</si>
  <si>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</si>
  <si>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</si>
  <si>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</si>
  <si>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</si>
  <si>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</si>
  <si>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</si>
  <si>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</si>
  <si>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</si>
  <si>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</si>
  <si>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</si>
  <si>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</si>
  <si>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</si>
  <si>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</si>
  <si>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</si>
  <si>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</si>
  <si>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</si>
  <si>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</si>
  <si>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</si>
  <si>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</si>
  <si>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</si>
  <si>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</si>
  <si>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</si>
  <si>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</si>
  <si>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</si>
  <si>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</si>
  <si>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</si>
  <si>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</si>
  <si>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</si>
  <si>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</si>
  <si>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</si>
  <si>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</si>
  <si>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</si>
  <si>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</si>
  <si>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</si>
  <si>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</si>
  <si>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</si>
  <si>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</si>
  <si>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</si>
  <si>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</si>
  <si>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</si>
  <si>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</si>
  <si>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</si>
  <si>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</si>
  <si>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</si>
  <si>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</si>
  <si>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</si>
  <si>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</si>
  <si>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</si>
  <si>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</si>
  <si>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</si>
  <si>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</si>
  <si>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</si>
  <si>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</si>
  <si>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</si>
  <si>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</si>
  <si>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</si>
  <si>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</si>
  <si>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</si>
  <si>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</si>
  <si>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</si>
  <si>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</si>
  <si>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</si>
  <si>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</si>
  <si>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</si>
  <si>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</si>
  <si>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</si>
  <si>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</si>
  <si>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</si>
  <si>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</si>
  <si>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</si>
  <si>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</si>
  <si>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</si>
  <si>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</si>
  <si>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</si>
  <si>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</si>
  <si>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</si>
  <si>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</si>
  <si>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</si>
  <si>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</si>
  <si>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</si>
  <si>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</si>
  <si>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</si>
  <si>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</si>
  <si>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</si>
  <si>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</si>
  <si>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</si>
  <si>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</si>
  <si>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</si>
  <si>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</si>
  <si>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</si>
  <si>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</si>
  <si>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</si>
  <si>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</si>
  <si>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</si>
  <si>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</si>
  <si>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</si>
  <si>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</si>
  <si>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</si>
  <si>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</si>
  <si>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</si>
  <si>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</si>
  <si>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</si>
  <si>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</si>
  <si>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</si>
  <si>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</si>
  <si>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</si>
  <si>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</si>
  <si>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</si>
  <si>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</si>
  <si>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</si>
  <si>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</si>
  <si>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</si>
  <si>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</si>
  <si>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</si>
  <si>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</si>
  <si>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</si>
  <si>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</si>
  <si>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</si>
  <si>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</si>
  <si>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</si>
  <si>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</si>
  <si>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</si>
  <si>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</si>
  <si>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</si>
  <si>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</si>
  <si>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</si>
  <si>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</si>
  <si>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</si>
  <si>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</si>
  <si>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</si>
  <si>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</si>
  <si>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</si>
  <si>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</si>
  <si>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</si>
  <si>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</si>
  <si>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</si>
  <si>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</si>
  <si>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</si>
  <si>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</si>
  <si>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</si>
  <si>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</si>
  <si>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</si>
  <si>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</si>
  <si>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</si>
  <si>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</si>
  <si>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</si>
  <si>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</si>
  <si>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</si>
  <si>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</si>
  <si>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</si>
  <si>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</si>
  <si>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</si>
  <si>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</si>
  <si>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</si>
  <si>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</si>
  <si>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</si>
  <si>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</si>
  <si>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</si>
  <si>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</si>
  <si>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</si>
  <si>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</si>
  <si>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</si>
  <si>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</si>
  <si>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</si>
  <si>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</si>
  <si>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</si>
  <si>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</si>
  <si>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</si>
  <si>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</si>
  <si>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</si>
  <si>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</si>
  <si>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</si>
  <si>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</si>
  <si>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</si>
  <si>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</si>
  <si>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</si>
  <si>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</si>
  <si>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</si>
  <si>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</si>
  <si>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</si>
  <si>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</si>
  <si>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</si>
  <si>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</si>
  <si>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</si>
  <si>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</si>
  <si>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</si>
  <si>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</si>
  <si>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</si>
  <si>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</si>
  <si>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</si>
  <si>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</si>
  <si>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</si>
  <si>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</si>
  <si>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</si>
  <si>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</si>
  <si>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</si>
  <si>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</si>
  <si>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</si>
  <si>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</si>
  <si>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</si>
  <si>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</si>
  <si>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</si>
  <si>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</si>
  <si>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</si>
  <si>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</si>
  <si>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</si>
  <si>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</si>
  <si>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</si>
  <si>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</si>
  <si>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</si>
  <si>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</si>
  <si>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</si>
  <si>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</si>
  <si>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</si>
  <si>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</si>
  <si>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</si>
  <si>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</si>
  <si>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</si>
  <si>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</si>
  <si>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</si>
  <si>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</si>
  <si>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</si>
  <si>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</si>
  <si>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</si>
  <si>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</si>
  <si>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</si>
  <si>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</si>
  <si>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</si>
  <si>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</si>
  <si>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</si>
  <si>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</si>
  <si>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</si>
  <si>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</si>
  <si>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</si>
  <si>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</si>
  <si>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</si>
  <si>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</si>
  <si>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</si>
  <si>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</si>
  <si>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</si>
  <si>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</si>
  <si>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</si>
  <si>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</si>
  <si>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</si>
  <si>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</si>
  <si>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</si>
  <si>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</si>
  <si>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</si>
  <si>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</si>
  <si>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</si>
  <si>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</si>
  <si>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</si>
  <si>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</si>
  <si>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</si>
  <si>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</si>
  <si>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</si>
  <si>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</si>
  <si>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</si>
  <si>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</si>
  <si>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</si>
  <si>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</si>
  <si>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</si>
  <si>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</si>
  <si>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</si>
  <si>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</si>
  <si>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</si>
  <si>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</si>
  <si>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</si>
  <si>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</si>
  <si>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</si>
  <si>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</si>
  <si>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</si>
  <si>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</si>
  <si>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</si>
  <si>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</si>
  <si>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</si>
  <si>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</si>
  <si>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</si>
  <si>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</si>
  <si>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</si>
  <si>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</si>
  <si>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</si>
  <si>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</si>
  <si>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</si>
  <si>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</si>
  <si>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</si>
  <si>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</si>
  <si>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</si>
  <si>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</si>
  <si>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</si>
  <si>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</si>
  <si>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</si>
  <si>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</si>
  <si>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</si>
  <si>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</si>
  <si>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</si>
  <si>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</si>
  <si>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</si>
  <si>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</si>
  <si>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</si>
  <si>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</si>
  <si>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</si>
  <si>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</si>
  <si>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</si>
  <si>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</si>
  <si>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</si>
  <si>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</si>
  <si>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</si>
  <si>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</si>
  <si>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</si>
  <si>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</si>
  <si>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</si>
  <si>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</si>
  <si>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</si>
  <si>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</si>
  <si>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</si>
  <si>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</si>
  <si>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</si>
  <si>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</si>
  <si>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</si>
  <si>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</si>
  <si>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</si>
  <si>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</si>
  <si>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</si>
  <si>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</si>
  <si>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</si>
  <si>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</si>
  <si>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</si>
  <si>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</si>
  <si>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</si>
  <si>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</si>
  <si>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</si>
  <si>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</si>
  <si>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</si>
  <si>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</si>
  <si>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</si>
  <si>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</si>
  <si>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</si>
  <si>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</si>
  <si>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</si>
  <si>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</si>
  <si>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</si>
  <si>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</si>
  <si>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</si>
  <si>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</si>
  <si>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</si>
  <si>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</si>
  <si>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</si>
  <si>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</si>
  <si>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</si>
  <si>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</si>
  <si>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</si>
  <si>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</si>
  <si>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</si>
  <si>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</si>
  <si>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</si>
  <si>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</si>
  <si>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</si>
  <si>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</si>
  <si>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</si>
  <si>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</si>
  <si>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</si>
  <si>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</si>
  <si>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</si>
  <si>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</si>
  <si>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</si>
  <si>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</si>
  <si>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</si>
  <si>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</si>
  <si>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</si>
  <si>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</si>
  <si>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</si>
  <si>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</si>
  <si>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</si>
  <si>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</si>
  <si>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</si>
  <si>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</si>
  <si>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</si>
  <si>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</si>
  <si>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</si>
  <si>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</si>
  <si>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</si>
  <si>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</si>
  <si>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</si>
  <si>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</si>
  <si>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</si>
  <si>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</si>
  <si>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</si>
  <si>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</si>
  <si>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</si>
  <si>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</si>
  <si>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</si>
  <si>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</si>
  <si>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</si>
  <si>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</si>
  <si>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</si>
  <si>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</si>
  <si>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</si>
  <si>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</si>
  <si>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</si>
  <si>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</si>
  <si>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</si>
  <si>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</si>
  <si>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</si>
  <si>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</si>
  <si>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</si>
  <si>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</si>
  <si>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</si>
  <si>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</si>
  <si>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</si>
  <si>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</si>
  <si>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</si>
  <si>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</si>
  <si>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</si>
  <si>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</si>
  <si>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</si>
  <si>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</si>
  <si>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</si>
  <si>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</si>
  <si>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</si>
  <si>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</si>
  <si>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</si>
  <si>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</si>
  <si>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</si>
  <si>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</si>
  <si>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</si>
  <si>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</si>
  <si>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</si>
  <si>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</si>
  <si>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</si>
  <si>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</si>
  <si>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</si>
  <si>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</si>
  <si>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</si>
  <si>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</si>
  <si>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</si>
  <si>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</si>
  <si>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</si>
  <si>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</si>
  <si>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</si>
  <si>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</si>
  <si>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</si>
  <si>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</si>
  <si>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</si>
  <si>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</si>
  <si>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</si>
  <si>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</si>
  <si>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</si>
  <si>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</si>
  <si>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</si>
  <si>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</si>
  <si>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</si>
  <si>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</si>
  <si>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</si>
  <si>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</si>
  <si>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</si>
  <si>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</si>
  <si>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</si>
  <si>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</si>
  <si>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</si>
  <si>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</si>
  <si>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</si>
  <si>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</si>
  <si>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</si>
  <si>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</si>
  <si>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</si>
  <si>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</si>
  <si>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</si>
  <si>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</si>
  <si>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</si>
  <si>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</si>
  <si>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</si>
  <si>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</si>
  <si>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</si>
  <si>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</si>
  <si>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</si>
  <si>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</si>
  <si>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</si>
  <si>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</si>
  <si>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</si>
  <si>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</si>
  <si>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</si>
  <si>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</si>
  <si>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</si>
  <si>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</si>
  <si>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</si>
  <si>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</si>
  <si>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</si>
  <si>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</si>
  <si>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</si>
  <si>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</si>
  <si>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</si>
  <si>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</si>
  <si>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</si>
  <si>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</si>
  <si>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</si>
  <si>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</si>
  <si>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</si>
  <si>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</si>
  <si>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</si>
  <si>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</si>
  <si>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</si>
  <si>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</si>
  <si>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</si>
  <si>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</si>
  <si>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</si>
  <si>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</si>
  <si>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</si>
  <si>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</si>
  <si>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</si>
  <si>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</si>
  <si>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</si>
  <si>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</si>
  <si>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</si>
  <si>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</si>
  <si>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</si>
  <si>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</si>
  <si>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</si>
  <si>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</si>
  <si>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</si>
  <si>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</si>
  <si>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</si>
  <si>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</si>
  <si>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</si>
  <si>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</si>
  <si>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</si>
  <si>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</si>
  <si>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</si>
  <si>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</si>
  <si>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</si>
  <si>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</si>
  <si>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</si>
  <si>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</si>
  <si>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</si>
  <si>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</si>
  <si>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</si>
  <si>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</si>
  <si>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</si>
  <si>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</si>
  <si>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</si>
  <si>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</si>
  <si>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</si>
  <si>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</si>
  <si>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</si>
  <si>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</si>
  <si>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</si>
  <si>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</si>
  <si>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</si>
  <si>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</si>
  <si>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</si>
  <si>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</si>
  <si>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</si>
  <si>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</si>
  <si>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</si>
  <si>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</si>
  <si>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</si>
  <si>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</si>
  <si>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</si>
  <si>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</si>
  <si>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</si>
  <si>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</si>
  <si>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</si>
  <si>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</si>
  <si>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</si>
  <si>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</si>
  <si>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</si>
  <si>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</si>
  <si>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</si>
  <si>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</si>
  <si>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</si>
  <si>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</si>
  <si>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</si>
  <si>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</si>
  <si>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</si>
  <si>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</si>
  <si>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</si>
  <si>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</si>
  <si>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</si>
  <si>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</si>
  <si>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</si>
  <si>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</si>
  <si>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</si>
  <si>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</si>
  <si>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</si>
  <si>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</si>
  <si>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</si>
  <si>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</si>
  <si>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</si>
  <si>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</si>
  <si>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</si>
  <si>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</si>
  <si>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</si>
  <si>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</si>
  <si>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</si>
  <si>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</si>
  <si>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</si>
  <si>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</si>
  <si>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</si>
  <si>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</si>
  <si>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</si>
  <si>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</si>
  <si>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</si>
  <si>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</si>
  <si>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</si>
  <si>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</si>
  <si>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</si>
  <si>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</si>
  <si>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</si>
  <si>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</si>
  <si>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</si>
  <si>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</si>
  <si>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</si>
  <si>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</si>
  <si>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</si>
  <si>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</si>
  <si>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</si>
  <si>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</si>
  <si>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</si>
  <si>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</si>
  <si>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</si>
  <si>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</si>
  <si>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</si>
  <si>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</si>
  <si>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</si>
  <si>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</si>
  <si>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</si>
  <si>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</si>
  <si>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</si>
  <si>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</si>
  <si>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</si>
  <si>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</si>
  <si>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</si>
  <si>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</si>
  <si>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</si>
  <si>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</si>
  <si>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</si>
  <si>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</si>
  <si>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</si>
  <si>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</si>
  <si>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</si>
  <si>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</si>
  <si>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</si>
  <si>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</si>
  <si>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</si>
  <si>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</si>
  <si>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</si>
  <si>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</si>
  <si>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</si>
  <si>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</si>
  <si>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</si>
  <si>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</si>
  <si>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</si>
  <si>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</si>
  <si>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</si>
  <si>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</si>
  <si>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</si>
  <si>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</si>
  <si>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</si>
  <si>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</si>
  <si>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</si>
  <si>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</si>
  <si>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</si>
  <si>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</si>
  <si>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</si>
  <si>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</si>
  <si>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</si>
  <si>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</si>
  <si>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</si>
  <si>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</si>
  <si>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</si>
  <si>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</si>
  <si>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</si>
  <si>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</si>
  <si>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</si>
  <si>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</si>
  <si>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</si>
  <si>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</si>
  <si>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</si>
  <si>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</si>
  <si>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</si>
  <si>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</si>
  <si>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</si>
  <si>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</si>
  <si>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</si>
  <si>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</si>
  <si>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</si>
  <si>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</si>
  <si>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</si>
  <si>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</si>
  <si>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</si>
  <si>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</si>
  <si>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</si>
  <si>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</si>
  <si>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</si>
  <si>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</si>
  <si>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</si>
  <si>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</si>
  <si>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</si>
  <si>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</si>
  <si>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</si>
  <si>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</si>
  <si>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</si>
  <si>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</si>
  <si>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</si>
  <si>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</si>
  <si>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</si>
  <si>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</si>
  <si>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</si>
  <si>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</si>
  <si>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</si>
  <si>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</si>
  <si>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</si>
  <si>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</si>
  <si>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</si>
  <si>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</si>
  <si>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</si>
  <si>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</si>
  <si>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</si>
  <si>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</si>
  <si>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</si>
  <si>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</si>
  <si>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</si>
  <si>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</si>
  <si>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</si>
  <si>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</si>
  <si>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</si>
  <si>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</si>
  <si>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</si>
  <si>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</si>
  <si>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</si>
  <si>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</si>
  <si>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</si>
  <si>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</si>
  <si>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</si>
  <si>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</si>
  <si>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</si>
  <si>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</si>
  <si>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</si>
  <si>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</si>
  <si>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</si>
  <si>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</si>
  <si>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</si>
  <si>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</si>
  <si>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</si>
  <si>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</si>
  <si>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</si>
  <si>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</si>
  <si>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</si>
  <si>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</si>
  <si>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</si>
  <si>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</si>
  <si>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</si>
  <si>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</si>
  <si>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</si>
  <si>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</si>
  <si>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</si>
  <si>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</si>
  <si>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</si>
  <si>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</si>
  <si>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</si>
  <si>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</si>
  <si>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</si>
  <si>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</si>
  <si>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</si>
  <si>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</si>
  <si>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</si>
  <si>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</si>
  <si>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</si>
  <si>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</si>
  <si>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</si>
  <si>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</si>
  <si>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</si>
  <si>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</si>
  <si>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</si>
  <si>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</si>
  <si>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</si>
  <si>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</si>
  <si>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</si>
  <si>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</si>
  <si>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</si>
  <si>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</si>
  <si>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</si>
  <si>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</si>
  <si>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</si>
  <si>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</si>
  <si>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</si>
  <si>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</si>
  <si>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</si>
  <si>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</si>
  <si>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</si>
  <si>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</si>
  <si>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</si>
  <si>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</si>
  <si>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</si>
  <si>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</si>
  <si>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</si>
  <si>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</si>
  <si>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</si>
  <si>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</si>
  <si>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</si>
  <si>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</si>
  <si>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</si>
  <si>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</si>
  <si>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</si>
  <si>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</si>
  <si>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</si>
  <si>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</si>
  <si>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</si>
  <si>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</si>
  <si>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</si>
  <si>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</si>
  <si>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</si>
  <si>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</si>
  <si>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</si>
  <si>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</si>
  <si>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</si>
  <si>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</si>
  <si>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</si>
  <si>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</si>
  <si>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</si>
  <si>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</si>
  <si>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</si>
  <si>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</si>
  <si>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</si>
  <si>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</si>
  <si>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</si>
  <si>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</si>
  <si>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</si>
  <si>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</si>
  <si>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</si>
  <si>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</si>
  <si>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</si>
  <si>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</si>
  <si>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</si>
  <si>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</si>
  <si>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</si>
  <si>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</si>
  <si>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</si>
  <si>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</si>
  <si>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</si>
  <si>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</si>
  <si>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</si>
  <si>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</si>
  <si>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</si>
  <si>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</si>
  <si>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</si>
  <si>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</si>
  <si>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</si>
  <si>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</si>
  <si>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</si>
  <si>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</si>
  <si>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</si>
  <si>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</si>
  <si>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</si>
  <si>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</si>
  <si>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</si>
  <si>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</si>
  <si>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</si>
  <si>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</si>
  <si>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</si>
  <si>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</si>
  <si>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</si>
  <si>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</si>
  <si>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</si>
  <si>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</si>
  <si>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</si>
  <si>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</si>
  <si>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</si>
  <si>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</si>
  <si>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</si>
  <si>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</si>
  <si>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</si>
  <si>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</si>
  <si>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</si>
  <si>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</si>
  <si>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</si>
  <si>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</si>
  <si>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</si>
  <si>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</si>
  <si>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</si>
  <si>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</si>
  <si>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</si>
  <si>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</si>
  <si>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</si>
  <si>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</si>
  <si>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</si>
  <si>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</si>
  <si>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</si>
  <si>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</si>
  <si>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</si>
  <si>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</si>
  <si>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</si>
  <si>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</si>
  <si>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</si>
  <si>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</si>
  <si>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</si>
  <si>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</si>
  <si>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</si>
  <si>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</si>
  <si>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</si>
  <si>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</si>
  <si>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</si>
  <si>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</si>
  <si>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</si>
  <si>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</si>
  <si>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</si>
  <si>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</si>
  <si>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</si>
  <si>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</si>
  <si>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</si>
  <si>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</si>
  <si>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</si>
  <si>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</si>
  <si>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</si>
  <si>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</si>
  <si>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</si>
  <si>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</si>
  <si>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</si>
  <si>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</si>
  <si>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</si>
  <si>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</si>
  <si>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</si>
  <si>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</si>
  <si>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</si>
  <si>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</si>
  <si>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</si>
  <si>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</si>
  <si>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</si>
  <si>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</si>
  <si>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</si>
  <si>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</si>
  <si>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</si>
  <si>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</si>
  <si>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</si>
  <si>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</si>
  <si>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</si>
  <si>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</si>
  <si>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</si>
  <si>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</si>
  <si>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</si>
  <si>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</si>
  <si>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</si>
  <si>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</si>
  <si>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</si>
  <si>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</si>
  <si>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</si>
  <si>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</si>
  <si>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</si>
  <si>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</si>
  <si>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</si>
  <si>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</si>
  <si>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</si>
  <si>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</si>
  <si>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</si>
  <si>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</si>
  <si>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</si>
  <si>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</si>
  <si>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</si>
  <si>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</si>
  <si>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</si>
  <si>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</si>
  <si>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</si>
  <si>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</si>
  <si>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</si>
  <si>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</si>
  <si>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</si>
  <si>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</si>
  <si>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</si>
  <si>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</si>
  <si>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</si>
  <si>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</si>
  <si>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</si>
  <si>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</si>
  <si>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</si>
  <si>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</si>
  <si>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</si>
  <si>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</si>
  <si>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</si>
  <si>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</si>
  <si>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</si>
  <si>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</si>
  <si>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</si>
  <si>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</si>
  <si>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</si>
  <si>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</si>
  <si>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</si>
  <si>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</si>
  <si>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</si>
  <si>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</si>
  <si>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</si>
  <si>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</si>
  <si>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</si>
  <si>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</si>
  <si>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</si>
  <si>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</si>
  <si>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</si>
  <si>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</si>
  <si>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</si>
  <si>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</si>
  <si>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</si>
  <si>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</si>
  <si>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</si>
  <si>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</si>
  <si>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</si>
  <si>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</si>
  <si>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</si>
  <si>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</si>
  <si>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</si>
  <si>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</si>
  <si>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</si>
  <si>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</si>
  <si>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</si>
  <si>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</si>
  <si>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</si>
  <si>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</si>
  <si>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</si>
  <si>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</si>
  <si>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</si>
  <si>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</si>
  <si>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</si>
  <si>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</si>
  <si>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</si>
  <si>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</si>
  <si>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</si>
  <si>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</si>
  <si>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</si>
  <si>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</si>
  <si>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</si>
  <si>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</si>
  <si>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</si>
  <si>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</si>
  <si>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</si>
  <si>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</si>
  <si>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</si>
  <si>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</si>
  <si>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</si>
  <si>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</si>
  <si>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</si>
  <si>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</si>
  <si>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</si>
  <si>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</si>
  <si>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</si>
  <si>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</si>
  <si>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</si>
  <si>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</si>
  <si>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</si>
  <si>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</si>
  <si>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</si>
  <si>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</si>
  <si>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</si>
  <si>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</si>
  <si>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</si>
  <si>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</si>
  <si>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</si>
  <si>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</si>
  <si>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</si>
  <si>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</si>
  <si>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</si>
  <si>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</si>
  <si>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</si>
  <si>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</si>
  <si>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</si>
  <si>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</si>
  <si>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</si>
  <si>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</si>
  <si>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</si>
  <si>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</si>
  <si>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</si>
  <si>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</si>
  <si>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</si>
  <si>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</si>
  <si>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</si>
  <si>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</si>
  <si>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</si>
  <si>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</si>
  <si>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</si>
  <si>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</si>
  <si>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</si>
  <si>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</si>
  <si>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</si>
  <si>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</si>
  <si>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</si>
  <si>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</si>
  <si>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</si>
  <si>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</si>
  <si>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</si>
  <si>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</si>
  <si>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</si>
  <si>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</si>
  <si>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</si>
  <si>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</si>
  <si>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</si>
  <si>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</si>
  <si>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</si>
  <si>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</si>
  <si>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</si>
  <si>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</si>
  <si>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</si>
  <si>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</si>
  <si>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</si>
  <si>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</si>
  <si>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</si>
  <si>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</si>
  <si>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</si>
  <si>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</si>
  <si>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</si>
  <si>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</si>
  <si>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</si>
  <si>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</si>
  <si>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</si>
  <si>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</si>
  <si>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</si>
  <si>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</si>
  <si>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</si>
  <si>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</si>
  <si>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</si>
  <si>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</si>
  <si>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</si>
  <si>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</si>
  <si>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</si>
  <si>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</si>
  <si>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</si>
  <si>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</si>
  <si>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</si>
  <si>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</si>
  <si>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</si>
  <si>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</si>
  <si>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</si>
  <si>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</si>
  <si>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</si>
  <si>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</si>
  <si>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</si>
  <si>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</si>
  <si>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</si>
  <si>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</si>
  <si>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</si>
  <si>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</si>
  <si>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</si>
  <si>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</si>
  <si>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</si>
  <si>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</si>
  <si>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</si>
  <si>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</si>
  <si>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</si>
  <si>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</si>
  <si>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</si>
  <si>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</si>
  <si>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</si>
  <si>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</si>
  <si>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</si>
  <si>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</si>
  <si>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</si>
  <si>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</si>
  <si>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</si>
  <si>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</si>
  <si>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</si>
  <si>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</si>
  <si>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</si>
  <si>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</si>
  <si>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</si>
  <si>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</si>
  <si>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</si>
  <si>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</si>
  <si>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</si>
  <si>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</si>
  <si>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</si>
  <si>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</si>
  <si>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</si>
  <si>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</si>
  <si>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</si>
  <si>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</si>
  <si>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</si>
  <si>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</si>
  <si>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</si>
  <si>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</si>
  <si>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</si>
  <si>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</si>
  <si>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</si>
  <si>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</si>
  <si>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</si>
  <si>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</si>
  <si>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</si>
  <si>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</si>
  <si>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</si>
  <si>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</si>
  <si>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</si>
  <si>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</si>
  <si>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</si>
  <si>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</si>
  <si>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</si>
  <si>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</si>
  <si>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</si>
  <si>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</si>
  <si>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</si>
  <si>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</si>
  <si>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</si>
  <si>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</si>
  <si>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</si>
  <si>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</si>
  <si>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</si>
  <si>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</si>
  <si>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</si>
  <si>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</si>
  <si>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</si>
  <si>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</si>
  <si>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</si>
  <si>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</si>
  <si>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</si>
  <si>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</si>
  <si>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</si>
  <si>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</si>
  <si>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</si>
  <si>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</si>
  <si>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</si>
  <si>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</si>
  <si>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</si>
  <si>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</si>
  <si>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</si>
  <si>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</si>
  <si>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</si>
  <si>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</si>
  <si>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</si>
  <si>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</si>
  <si>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</si>
  <si>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</si>
  <si>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</si>
  <si>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</si>
  <si>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</si>
  <si>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</si>
  <si>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</si>
  <si>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</si>
  <si>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</si>
  <si>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</si>
  <si>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</si>
  <si>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</si>
  <si>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</si>
  <si>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</si>
  <si>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</si>
  <si>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</si>
  <si>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</si>
  <si>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</si>
  <si>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</si>
  <si>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</si>
  <si>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</si>
  <si>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</si>
  <si>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</si>
  <si>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</si>
  <si>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</si>
  <si>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</si>
  <si>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</si>
  <si>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</si>
  <si>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</si>
  <si>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</si>
  <si>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</si>
  <si>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</si>
  <si>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</si>
  <si>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</si>
  <si>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</si>
  <si>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</si>
  <si>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</si>
  <si>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</si>
  <si>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</si>
  <si>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</si>
  <si>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</si>
  <si>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</si>
  <si>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</si>
  <si>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</si>
  <si>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</si>
  <si>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</si>
  <si>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</si>
  <si>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</si>
  <si>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</si>
  <si>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</si>
  <si>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</si>
  <si>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</si>
  <si>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</si>
  <si>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</si>
  <si>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</si>
  <si>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</si>
  <si>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</si>
  <si>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</si>
  <si>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</si>
  <si>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</si>
  <si>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</si>
  <si>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</si>
  <si>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</si>
  <si>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</si>
  <si>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</si>
  <si>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</si>
  <si>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</si>
  <si>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</si>
  <si>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</si>
  <si>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</si>
  <si>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</si>
  <si>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</si>
  <si>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</si>
  <si>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</si>
  <si>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</si>
  <si>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</si>
  <si>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</si>
  <si>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</si>
  <si>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</si>
  <si>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</si>
  <si>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</si>
  <si>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</si>
  <si>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</si>
  <si>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</si>
  <si>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</si>
  <si>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</si>
  <si>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</si>
  <si>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</si>
  <si>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</si>
  <si>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</si>
  <si>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</si>
  <si>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</si>
  <si>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</si>
  <si>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</si>
  <si>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</si>
  <si>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</si>
  <si>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</si>
  <si>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</si>
  <si>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</si>
  <si>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</si>
  <si>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</si>
  <si>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</si>
  <si>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</si>
  <si>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</si>
  <si>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</si>
  <si>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</si>
  <si>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</si>
  <si>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</si>
  <si>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</si>
  <si>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</si>
  <si>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</si>
  <si>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</si>
  <si>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</si>
  <si>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</si>
  <si>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</si>
  <si>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</si>
  <si>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</si>
  <si>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</si>
  <si>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</si>
  <si>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</si>
  <si>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</si>
  <si>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</si>
  <si>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</si>
  <si>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</si>
  <si>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</si>
  <si>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</si>
  <si>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</si>
  <si>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</si>
  <si>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</si>
  <si>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</si>
  <si>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</si>
  <si>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</si>
  <si>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</si>
  <si>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</si>
  <si>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</si>
  <si>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</si>
  <si>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</si>
  <si>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</si>
  <si>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</si>
  <si>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</si>
  <si>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</si>
  <si>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</si>
  <si>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</si>
  <si>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</si>
  <si>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</si>
  <si>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</si>
  <si>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</si>
  <si>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</si>
  <si>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</si>
  <si>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</si>
  <si>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</si>
  <si>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</si>
  <si>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</si>
  <si>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</si>
  <si>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</si>
  <si>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</si>
  <si>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</si>
  <si>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</si>
  <si>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</si>
  <si>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</si>
  <si>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</si>
  <si>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</si>
  <si>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</si>
  <si>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</si>
  <si>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</si>
  <si>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</si>
  <si>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</si>
  <si>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</si>
  <si>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</si>
  <si>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</si>
  <si>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</si>
  <si>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</si>
  <si>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</si>
  <si>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</si>
  <si>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</si>
  <si>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</si>
  <si>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</si>
  <si>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</si>
  <si>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</si>
  <si>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</si>
  <si>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</si>
  <si>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</si>
  <si>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</si>
  <si>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</si>
  <si>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</si>
  <si>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</si>
  <si>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</si>
  <si>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</si>
  <si>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</si>
  <si>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</si>
  <si>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</si>
  <si>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</si>
  <si>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</si>
  <si>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</si>
  <si>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</si>
  <si>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</si>
  <si>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</si>
  <si>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</si>
  <si>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</si>
  <si>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</si>
  <si>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</si>
  <si>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</si>
  <si>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</si>
  <si>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</si>
  <si>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</si>
  <si>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</si>
  <si>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</si>
  <si>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</si>
  <si>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</si>
  <si>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</si>
  <si>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</si>
  <si>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</si>
  <si>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</si>
  <si>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</si>
  <si>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</si>
  <si>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</si>
  <si>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</si>
  <si>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</si>
  <si>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</si>
  <si>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</si>
  <si>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</si>
  <si>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</si>
  <si>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</si>
  <si>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</si>
  <si>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</si>
  <si>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</si>
  <si>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</si>
  <si>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</si>
  <si>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</si>
  <si>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</si>
  <si>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</si>
  <si>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</si>
  <si>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</si>
  <si>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</si>
  <si>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</si>
  <si>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</si>
  <si>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</si>
  <si>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</si>
  <si>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</si>
  <si>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</si>
  <si>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</si>
  <si>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</si>
  <si>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</si>
  <si>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</si>
  <si>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</si>
  <si>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</si>
  <si>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</si>
  <si>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</si>
  <si>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</si>
  <si>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</si>
  <si>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</si>
  <si>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</si>
  <si>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</si>
  <si>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</si>
  <si>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</si>
  <si>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</si>
  <si>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</si>
  <si>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</si>
  <si>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</si>
  <si>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</si>
  <si>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</si>
  <si>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</si>
  <si>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</si>
  <si>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</si>
  <si>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</si>
  <si>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</si>
  <si>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</si>
  <si>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</si>
  <si>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</si>
  <si>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</si>
  <si>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</si>
  <si>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</si>
  <si>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</si>
  <si>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</si>
  <si>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</si>
  <si>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</si>
  <si>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</si>
  <si>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</si>
  <si>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</si>
  <si>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</si>
  <si>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</si>
  <si>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</si>
  <si>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</si>
  <si>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</si>
  <si>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</si>
  <si>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</si>
  <si>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</si>
  <si>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</si>
  <si>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</si>
  <si>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</si>
  <si>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</si>
  <si>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</si>
  <si>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</si>
  <si>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</si>
  <si>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</si>
  <si>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</si>
  <si>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</si>
  <si>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</si>
  <si>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</si>
  <si>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</si>
  <si>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</si>
  <si>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</si>
  <si>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</si>
  <si>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</si>
  <si>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</si>
  <si>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</si>
  <si>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</si>
  <si>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</si>
  <si>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</si>
  <si>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</si>
  <si>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</si>
  <si>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</si>
  <si>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</si>
  <si>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</si>
  <si>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</si>
  <si>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</si>
  <si>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</si>
  <si>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</si>
  <si>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</si>
  <si>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</si>
  <si>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</si>
  <si>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</si>
  <si>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</si>
  <si>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</si>
  <si>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</si>
  <si>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</si>
  <si>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</si>
  <si>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</si>
  <si>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</si>
  <si>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</si>
  <si>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</si>
  <si>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</si>
  <si>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</si>
  <si>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</si>
  <si>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</si>
  <si>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</si>
  <si>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</si>
  <si>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</si>
  <si>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</si>
  <si>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</si>
  <si>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</si>
  <si>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</si>
  <si>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</si>
  <si>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</si>
  <si>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</si>
  <si>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</si>
  <si>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</si>
  <si>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</si>
  <si>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</si>
  <si>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</si>
  <si>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</si>
  <si>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</si>
  <si>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</si>
  <si>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</si>
  <si>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</si>
  <si>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</si>
  <si>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</si>
  <si>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</si>
  <si>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</si>
  <si>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</si>
  <si>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</si>
  <si>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</si>
  <si>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</si>
  <si>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</si>
  <si>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</si>
  <si>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</si>
  <si>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</si>
  <si>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</si>
  <si>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</si>
  <si>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</si>
  <si>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</si>
  <si>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</si>
  <si>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</si>
  <si>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</si>
  <si>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</si>
  <si>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</si>
  <si>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</si>
  <si>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</si>
  <si>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</si>
  <si>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</si>
  <si>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</si>
  <si>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</si>
  <si>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</si>
  <si>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</si>
  <si>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</si>
  <si>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</si>
  <si>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</si>
  <si>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</si>
  <si>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</si>
  <si>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</si>
  <si>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</si>
  <si>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</si>
  <si>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</si>
  <si>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</si>
  <si>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</si>
  <si>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</si>
  <si>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</si>
  <si>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</si>
  <si>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</si>
  <si>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</si>
  <si>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</si>
  <si>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</si>
  <si>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</si>
  <si>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</si>
  <si>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</si>
  <si>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</si>
  <si>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</si>
  <si>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</si>
  <si>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</si>
  <si>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</si>
  <si>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</si>
  <si>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</si>
  <si>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</si>
  <si>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</si>
  <si>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</si>
  <si>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</si>
  <si>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</si>
  <si>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</si>
  <si>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</si>
  <si>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</si>
  <si>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</si>
  <si>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</si>
  <si>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</si>
  <si>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</si>
  <si>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</si>
  <si>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</si>
  <si>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</si>
  <si>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</si>
  <si>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</si>
  <si>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</si>
  <si>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</si>
  <si>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</si>
  <si>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</si>
  <si>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</si>
  <si>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</si>
  <si>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</si>
  <si>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</si>
  <si>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</si>
  <si>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</si>
  <si>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</si>
  <si>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</si>
  <si>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</si>
  <si>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</si>
  <si>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</si>
  <si>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</si>
  <si>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</si>
  <si>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</si>
  <si>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</si>
  <si>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</si>
  <si>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</si>
  <si>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</si>
  <si>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</si>
  <si>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</si>
  <si>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</si>
  <si>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</si>
  <si>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</si>
  <si>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</si>
  <si>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</si>
  <si>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</si>
  <si>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</si>
  <si>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</si>
  <si>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</si>
  <si>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</si>
  <si>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</si>
  <si>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</si>
  <si>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</si>
  <si>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</si>
  <si>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</si>
  <si>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</si>
  <si>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</si>
  <si>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</si>
  <si>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</si>
  <si>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</si>
  <si>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</si>
  <si>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</si>
  <si>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</si>
  <si>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</si>
  <si>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</si>
  <si>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</si>
  <si>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</si>
  <si>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</si>
  <si>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</si>
  <si>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</si>
  <si>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</si>
  <si>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</si>
  <si>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</si>
  <si>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</si>
  <si>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</si>
  <si>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</si>
  <si>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</si>
  <si>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</si>
  <si>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</si>
  <si>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</si>
  <si>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</si>
  <si>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</si>
  <si>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</si>
  <si>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</si>
  <si>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</si>
  <si>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</si>
  <si>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</si>
  <si>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</si>
  <si>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</si>
  <si>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</si>
  <si>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</si>
  <si>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</si>
  <si>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</si>
  <si>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</si>
  <si>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</si>
  <si>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</si>
  <si>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</si>
  <si>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</si>
  <si>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</si>
  <si>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</si>
  <si>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</si>
  <si>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</si>
  <si>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</si>
  <si>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</si>
  <si>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</si>
  <si>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</si>
  <si>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</si>
  <si>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</si>
  <si>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</si>
  <si>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</si>
  <si>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</si>
  <si>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</si>
  <si>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</si>
  <si>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</si>
  <si>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</si>
  <si>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</si>
  <si>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</si>
  <si>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</si>
  <si>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</si>
  <si>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</si>
  <si>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</si>
  <si>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</si>
  <si>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</si>
  <si>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</si>
  <si>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</si>
  <si>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</si>
  <si>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</si>
  <si>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</si>
  <si>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</si>
  <si>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</si>
  <si>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</si>
  <si>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</si>
  <si>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</si>
  <si>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</si>
  <si>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</si>
  <si>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</si>
  <si>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</si>
  <si>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</si>
  <si>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</si>
  <si>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</si>
  <si>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</si>
  <si>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</si>
  <si>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</si>
  <si>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</si>
  <si>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</si>
  <si>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</si>
  <si>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</si>
  <si>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</si>
  <si>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</si>
  <si>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</si>
  <si>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</si>
  <si>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</si>
  <si>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</si>
  <si>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</si>
  <si>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</si>
  <si>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</si>
  <si>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</si>
  <si>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</si>
  <si>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</si>
  <si>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</si>
  <si>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</si>
  <si>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</si>
  <si>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</si>
  <si>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</si>
  <si>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</si>
  <si>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</si>
  <si>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</si>
  <si>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</si>
  <si>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</si>
  <si>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</si>
  <si>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</si>
  <si>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</si>
  <si>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</si>
  <si>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</si>
  <si>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</si>
  <si>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</si>
  <si>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</si>
  <si>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</si>
  <si>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</si>
  <si>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</si>
  <si>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</si>
  <si>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</si>
  <si>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</si>
  <si>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</si>
  <si>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</si>
  <si>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</si>
  <si>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</si>
  <si>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</si>
  <si>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</si>
  <si>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</si>
  <si>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</si>
  <si>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</si>
  <si>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</si>
  <si>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</si>
  <si>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</si>
  <si>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</si>
  <si>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</si>
  <si>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</si>
  <si>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</si>
  <si>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</si>
  <si>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</si>
  <si>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</si>
  <si>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</si>
  <si>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</si>
  <si>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</si>
  <si>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</si>
  <si>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</si>
  <si>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</si>
  <si>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</si>
  <si>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</si>
  <si>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</si>
  <si>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</si>
  <si>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</si>
  <si>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</si>
  <si>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</si>
  <si>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</si>
  <si>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</si>
  <si>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</si>
  <si>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</si>
  <si>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</si>
  <si>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</si>
  <si>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</si>
  <si>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</si>
  <si>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</si>
  <si>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</si>
  <si>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</si>
  <si>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</si>
  <si>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</si>
  <si>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</si>
  <si>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</si>
  <si>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</si>
  <si>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</si>
  <si>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</si>
  <si>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</si>
  <si>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</si>
  <si>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</si>
  <si>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</si>
  <si>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</si>
  <si>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</si>
  <si>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</si>
  <si>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</si>
  <si>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</si>
  <si>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</si>
  <si>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</si>
  <si>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</si>
  <si>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</si>
  <si>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</si>
  <si>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</si>
  <si>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</si>
  <si>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</si>
  <si>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</si>
  <si>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</si>
  <si>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</si>
  <si>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</si>
  <si>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</si>
  <si>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</si>
  <si>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</si>
  <si>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</si>
  <si>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</si>
  <si>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</si>
  <si>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</si>
  <si>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</si>
  <si>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</si>
  <si>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</si>
  <si>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</si>
  <si>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</si>
  <si>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</si>
  <si>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</si>
  <si>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</si>
  <si>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</si>
  <si>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</si>
  <si>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</si>
  <si>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</si>
  <si>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</si>
  <si>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</si>
  <si>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</si>
  <si>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</si>
  <si>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</si>
  <si>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</si>
  <si>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</si>
  <si>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</si>
  <si>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</si>
  <si>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</si>
  <si>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</si>
  <si>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</si>
  <si>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</si>
  <si>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</si>
  <si>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</si>
  <si>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</si>
  <si>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</si>
  <si>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</si>
  <si>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</si>
  <si>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</si>
  <si>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</si>
  <si>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</si>
  <si>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</si>
  <si>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</si>
  <si>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</si>
  <si>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</si>
  <si>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</si>
  <si>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</si>
  <si>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</si>
  <si>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</si>
  <si>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</si>
  <si>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</si>
  <si>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</si>
  <si>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</si>
  <si>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</si>
  <si>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</si>
  <si>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</si>
  <si>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</si>
  <si>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</si>
  <si>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</si>
  <si>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</si>
  <si>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</si>
  <si>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</si>
  <si>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</si>
  <si>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</si>
  <si>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</si>
  <si>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</si>
  <si>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</si>
  <si>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</si>
  <si>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</si>
  <si>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</si>
  <si>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</si>
  <si>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</si>
  <si>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</si>
  <si>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</si>
  <si>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</si>
  <si>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</si>
  <si>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</si>
  <si>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</si>
  <si>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</si>
  <si>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</si>
  <si>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</si>
  <si>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</si>
  <si>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</si>
  <si>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</si>
  <si>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</si>
  <si>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</si>
  <si>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</si>
  <si>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</si>
  <si>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</si>
  <si>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</si>
  <si>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</si>
  <si>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</si>
  <si>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</si>
  <si>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</si>
  <si>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</si>
  <si>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</si>
  <si>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</si>
  <si>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</si>
  <si>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</si>
  <si>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</si>
  <si>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</si>
  <si>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</si>
  <si>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</si>
  <si>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</si>
  <si>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</si>
  <si>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</si>
  <si>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</si>
  <si>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</si>
  <si>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</si>
  <si>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</si>
  <si>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</si>
  <si>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</si>
  <si>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</si>
  <si>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</si>
  <si>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</si>
  <si>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</si>
  <si>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</si>
  <si>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</si>
  <si>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</si>
  <si>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</si>
  <si>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</si>
  <si>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</si>
  <si>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</si>
  <si>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</si>
  <si>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</si>
  <si>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</si>
  <si>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</si>
  <si>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</si>
  <si>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</si>
  <si>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</si>
  <si>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</si>
  <si>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</si>
  <si>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</si>
  <si>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</si>
  <si>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</si>
  <si>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</si>
  <si>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</si>
  <si>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</si>
  <si>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</si>
  <si>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</si>
  <si>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</si>
  <si>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</si>
  <si>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</si>
  <si>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</si>
  <si>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</si>
  <si>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</si>
  <si>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</si>
  <si>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</si>
  <si>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</si>
  <si>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</si>
  <si>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</si>
  <si>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</si>
  <si>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</si>
  <si>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</si>
  <si>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</si>
  <si>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</si>
  <si>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</si>
  <si>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</si>
  <si>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</si>
  <si>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</si>
  <si>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</si>
  <si>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</si>
  <si>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</si>
  <si>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</si>
  <si>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</si>
  <si>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</si>
  <si>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</si>
  <si>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</si>
  <si>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</si>
  <si>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</si>
  <si>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</si>
  <si>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</si>
  <si>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</si>
  <si>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</si>
  <si>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</si>
  <si>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</si>
  <si>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</si>
  <si>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</si>
  <si>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</si>
  <si>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</si>
  <si>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</si>
  <si>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</si>
  <si>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</si>
  <si>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</si>
  <si>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</si>
  <si>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</si>
  <si>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</si>
  <si>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</si>
  <si>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</si>
  <si>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</si>
  <si>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</si>
  <si>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</si>
  <si>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</si>
  <si>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</si>
  <si>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</si>
  <si>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</si>
  <si>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</si>
  <si>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</si>
  <si>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</si>
  <si>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</si>
  <si>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</si>
  <si>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</si>
  <si>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</si>
  <si>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</si>
  <si>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</si>
  <si>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</si>
  <si>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</si>
  <si>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</si>
  <si>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</si>
  <si>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</si>
  <si>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</si>
  <si>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</si>
  <si>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</si>
  <si>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</si>
  <si>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</si>
  <si>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</si>
  <si>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</si>
  <si>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</si>
  <si>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</si>
  <si>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</si>
  <si>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</si>
  <si>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</si>
  <si>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</si>
  <si>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</si>
  <si>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</si>
  <si>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</si>
  <si>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</si>
  <si>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</si>
  <si>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</si>
  <si>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</si>
  <si>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</si>
  <si>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</si>
  <si>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</si>
  <si>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</si>
  <si>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</si>
  <si>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</si>
  <si>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</si>
  <si>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</si>
  <si>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</si>
  <si>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</si>
  <si>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</si>
  <si>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</si>
  <si>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</si>
  <si>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</si>
  <si>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</si>
  <si>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</si>
  <si>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</si>
  <si>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</si>
  <si>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</si>
  <si>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</si>
  <si>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</si>
  <si>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</si>
  <si>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</si>
  <si>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</si>
  <si>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</si>
  <si>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</si>
  <si>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</si>
  <si>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</si>
  <si>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</si>
  <si>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</si>
  <si>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</si>
  <si>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</si>
  <si>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</si>
  <si>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</si>
  <si>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</si>
  <si>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</si>
  <si>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</si>
  <si>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</si>
  <si>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</si>
  <si>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</si>
  <si>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</si>
  <si>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</si>
  <si>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</si>
  <si>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</si>
  <si>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</si>
  <si>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</si>
  <si>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</si>
  <si>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</si>
  <si>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</si>
  <si>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</si>
  <si>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</si>
  <si>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</si>
  <si>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</si>
  <si>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</si>
  <si>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</si>
  <si>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</si>
  <si>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</si>
  <si>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</si>
  <si>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</si>
  <si>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</si>
  <si>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</si>
  <si>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</si>
  <si>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</si>
  <si>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</si>
  <si>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</si>
  <si>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</si>
  <si>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</si>
  <si>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</si>
  <si>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</si>
  <si>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</si>
  <si>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</si>
  <si>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</si>
  <si>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</si>
  <si>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</si>
  <si>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</si>
  <si>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</si>
  <si>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</si>
  <si>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</si>
  <si>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</si>
  <si>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</si>
  <si>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</si>
  <si>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</si>
  <si>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</si>
  <si>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</si>
  <si>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</si>
  <si>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</si>
  <si>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</si>
  <si>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</si>
  <si>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</si>
  <si>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</si>
  <si>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</si>
  <si>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</si>
  <si>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</si>
  <si>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</si>
  <si>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</si>
  <si>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</si>
  <si>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</si>
  <si>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</si>
  <si>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</si>
  <si>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</si>
  <si>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</si>
  <si>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</si>
  <si>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</si>
  <si>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</si>
  <si>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</si>
  <si>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</si>
  <si>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</si>
  <si>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</si>
  <si>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</si>
  <si>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</si>
  <si>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</si>
  <si>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</si>
  <si>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</si>
  <si>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</si>
  <si>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</si>
  <si>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</si>
  <si>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</si>
  <si>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</si>
  <si>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</si>
  <si>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</si>
  <si>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</si>
  <si>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</si>
  <si>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</si>
  <si>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</si>
  <si>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</si>
  <si>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</si>
  <si>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</si>
  <si>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</si>
  <si>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</si>
  <si>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</si>
  <si>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</si>
  <si>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</si>
  <si>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</si>
  <si>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</si>
  <si>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</si>
  <si>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</si>
  <si>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</si>
  <si>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</si>
  <si>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</si>
  <si>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</si>
  <si>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</si>
  <si>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</si>
  <si>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</si>
  <si>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</si>
  <si>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</si>
  <si>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</si>
  <si>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</si>
  <si>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</si>
  <si>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</si>
  <si>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</si>
  <si>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</si>
  <si>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</si>
  <si>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</si>
  <si>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</si>
  <si>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</si>
  <si>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</si>
  <si>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</si>
  <si>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</si>
  <si>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</si>
  <si>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</si>
  <si>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</si>
  <si>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</si>
  <si>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</si>
  <si>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</si>
  <si>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</si>
  <si>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</si>
  <si>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</si>
  <si>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</si>
  <si>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</si>
  <si>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</si>
  <si>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</si>
  <si>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</si>
  <si>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</si>
  <si>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</si>
  <si>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</si>
  <si>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</si>
  <si>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</si>
  <si>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</si>
  <si>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</si>
  <si>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</si>
  <si>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</si>
  <si>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</si>
  <si>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</si>
  <si>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</si>
  <si>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</si>
  <si>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</si>
  <si>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</si>
  <si>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</si>
  <si>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</si>
  <si>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</si>
  <si>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</si>
  <si>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</si>
  <si>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</si>
  <si>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</si>
  <si>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</si>
  <si>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</si>
  <si>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</si>
  <si>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</si>
  <si>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</si>
  <si>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</si>
  <si>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</si>
  <si>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</si>
  <si>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</si>
  <si>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</si>
  <si>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</si>
  <si>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</si>
  <si>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</si>
  <si>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</si>
  <si>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</si>
  <si>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</si>
  <si>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</si>
  <si>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</si>
  <si>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</si>
  <si>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</si>
  <si>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</si>
  <si>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</si>
  <si>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</si>
  <si>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</si>
  <si>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</si>
  <si>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</si>
  <si>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</si>
  <si>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</si>
  <si>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</si>
  <si>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</si>
  <si>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</si>
  <si>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</si>
  <si>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</si>
  <si>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</si>
  <si>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</si>
  <si>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</si>
  <si>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</si>
  <si>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</si>
  <si>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</si>
  <si>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</si>
  <si>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</si>
  <si>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</si>
  <si>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</si>
  <si>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</si>
  <si>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</si>
  <si>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</si>
  <si>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</si>
  <si>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</si>
  <si>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</si>
  <si>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</si>
  <si>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</si>
  <si>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</si>
  <si>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</si>
  <si>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</si>
  <si>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</si>
  <si>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</si>
  <si>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</si>
  <si>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</si>
  <si>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</si>
  <si>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</si>
  <si>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</si>
  <si>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</si>
  <si>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</si>
  <si>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</si>
  <si>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</si>
  <si>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</si>
  <si>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</si>
  <si>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</si>
  <si>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</si>
  <si>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</si>
  <si>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</si>
  <si>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</si>
  <si>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</si>
  <si>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</si>
  <si>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</si>
  <si>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</si>
  <si>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</si>
  <si>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</si>
  <si>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</si>
  <si>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</si>
  <si>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</si>
  <si>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</si>
  <si>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</si>
  <si>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</si>
  <si>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</si>
  <si>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</si>
  <si>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</si>
  <si>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</si>
  <si>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</si>
  <si>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</si>
  <si>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</si>
  <si>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</si>
  <si>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</si>
  <si>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</si>
  <si>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</si>
  <si>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</si>
  <si>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</si>
  <si>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</si>
  <si>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</si>
  <si>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</si>
  <si>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</si>
  <si>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</si>
  <si>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</si>
  <si>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</si>
  <si>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</si>
  <si>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</si>
  <si>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</si>
  <si>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</si>
  <si>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</si>
  <si>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</si>
  <si>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</si>
  <si>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</si>
  <si>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</si>
  <si>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</si>
  <si>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</si>
  <si>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</si>
  <si>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</si>
  <si>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</si>
  <si>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</si>
  <si>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</si>
  <si>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</si>
  <si>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</si>
  <si>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</si>
  <si>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</si>
  <si>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</si>
  <si>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</si>
  <si>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</si>
  <si>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</si>
  <si>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</si>
  <si>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</si>
  <si>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</si>
  <si>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</si>
  <si>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</si>
  <si>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</si>
  <si>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</si>
  <si>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</si>
  <si>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</si>
  <si>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</si>
  <si>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</si>
  <si>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</si>
  <si>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</si>
  <si>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</si>
  <si>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</si>
  <si>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</si>
  <si>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</si>
  <si>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</si>
  <si>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</si>
  <si>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</si>
  <si>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</si>
  <si>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</si>
  <si>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</si>
  <si>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</si>
  <si>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</si>
  <si>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</si>
  <si>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</si>
  <si>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</si>
  <si>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</si>
  <si>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</si>
  <si>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</si>
  <si>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</si>
  <si>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</si>
  <si>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</si>
  <si>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</si>
  <si>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</si>
  <si>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</si>
  <si>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</si>
  <si>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</si>
  <si>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</si>
  <si>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</si>
  <si>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</si>
  <si>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</si>
  <si>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</si>
  <si>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</si>
  <si>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</si>
  <si>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</si>
  <si>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</si>
  <si>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</si>
  <si>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</si>
  <si>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</si>
  <si>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</si>
  <si>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</si>
  <si>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</si>
  <si>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</si>
  <si>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</si>
  <si>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</si>
  <si>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</si>
  <si>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</si>
  <si>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</si>
  <si>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</si>
  <si>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</si>
  <si>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</si>
  <si>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</si>
  <si>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</si>
  <si>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</si>
  <si>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</si>
  <si>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</si>
  <si>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</si>
  <si>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</si>
  <si>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</si>
  <si>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</si>
  <si>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</si>
  <si>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</si>
  <si>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</si>
  <si>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</si>
  <si>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</si>
  <si>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</si>
  <si>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</si>
  <si>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</si>
  <si>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</si>
  <si>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</si>
  <si>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</si>
  <si>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</si>
  <si>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</si>
  <si>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</si>
  <si>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</si>
  <si>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</si>
  <si>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</si>
  <si>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</si>
  <si>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</si>
  <si>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</si>
  <si>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</si>
  <si>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</si>
  <si>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</si>
  <si>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</si>
  <si>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</si>
  <si>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</si>
  <si>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</si>
  <si>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</si>
  <si>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</si>
  <si>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</si>
  <si>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</si>
  <si>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</si>
  <si>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</si>
  <si>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</si>
  <si>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</si>
  <si>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</si>
  <si>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</si>
  <si>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</si>
  <si>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</si>
  <si>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</si>
  <si>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</si>
  <si>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</si>
  <si>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</si>
  <si>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</si>
  <si>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</si>
  <si>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</si>
  <si>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</si>
  <si>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</si>
  <si>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</si>
  <si>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</si>
  <si>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</si>
  <si>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</si>
  <si>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</si>
  <si>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</si>
  <si>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</si>
  <si>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</si>
  <si>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</si>
  <si>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</si>
  <si>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</si>
  <si>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</si>
  <si>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</si>
  <si>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</si>
  <si>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</si>
  <si>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</si>
  <si>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</si>
  <si>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</si>
  <si>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</si>
  <si>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</si>
  <si>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</si>
  <si>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</si>
  <si>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</si>
  <si>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</si>
  <si>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</si>
  <si>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</si>
  <si>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</si>
  <si>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</si>
  <si>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</si>
  <si>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</si>
  <si>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</si>
  <si>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</si>
  <si>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</si>
  <si>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</si>
  <si>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</si>
  <si>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</si>
  <si>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</si>
  <si>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</si>
  <si>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</si>
  <si>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</si>
  <si>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</si>
  <si>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</si>
  <si>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</si>
  <si>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</si>
  <si>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</si>
  <si>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</si>
  <si>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</si>
  <si>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</si>
  <si>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</si>
  <si>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</si>
  <si>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</si>
  <si>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</si>
  <si>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</si>
  <si>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</si>
  <si>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</si>
  <si>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</si>
  <si>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</si>
  <si>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</si>
  <si>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</si>
  <si>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</si>
  <si>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</si>
  <si>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</si>
  <si>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</si>
  <si>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</si>
  <si>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</si>
  <si>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</si>
  <si>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</si>
  <si>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</si>
  <si>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</si>
  <si>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</si>
  <si>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</si>
  <si>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</si>
  <si>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</si>
  <si>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</si>
  <si>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</si>
  <si>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</si>
  <si>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</si>
  <si>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</si>
  <si>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</si>
  <si>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</si>
  <si>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</si>
  <si>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</si>
  <si>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</si>
  <si>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</si>
  <si>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</si>
  <si>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</si>
  <si>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</si>
  <si>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</si>
  <si>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</si>
  <si>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</si>
  <si>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</si>
  <si>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</si>
  <si>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</si>
  <si>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</si>
  <si>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</si>
  <si>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</si>
  <si>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</si>
  <si>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</si>
  <si>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</si>
  <si>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</si>
  <si>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</si>
  <si>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</si>
  <si>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</si>
  <si>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</si>
  <si>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</si>
  <si>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</si>
  <si>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</si>
  <si>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</si>
  <si>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</si>
  <si>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</si>
  <si>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</si>
  <si>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</si>
  <si>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</si>
  <si>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</si>
  <si>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</si>
  <si>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</si>
  <si>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</si>
  <si>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</si>
  <si>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</si>
  <si>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</si>
  <si>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</si>
  <si>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</si>
  <si>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</si>
  <si>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</si>
  <si>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</si>
  <si>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</si>
  <si>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</si>
  <si>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</si>
  <si>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</si>
  <si>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</si>
  <si>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</si>
  <si>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</si>
  <si>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</si>
  <si>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</si>
  <si>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</si>
  <si>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</si>
  <si>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</si>
  <si>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</si>
  <si>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</si>
  <si>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</si>
  <si>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</si>
  <si>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</si>
  <si>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</si>
  <si>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</si>
  <si>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</si>
  <si>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</si>
  <si>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</si>
  <si>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</si>
  <si>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</si>
  <si>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</si>
  <si>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</si>
  <si>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</si>
  <si>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</si>
  <si>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</si>
  <si>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</si>
  <si>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</si>
  <si>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</si>
  <si>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</si>
  <si>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</si>
  <si>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</si>
  <si>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</si>
  <si>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</si>
  <si>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</si>
  <si>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</si>
  <si>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</si>
  <si>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</si>
  <si>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</si>
  <si>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</si>
  <si>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</si>
  <si>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</si>
  <si>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</si>
  <si>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</si>
  <si>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</si>
  <si>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</si>
  <si>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</si>
  <si>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</si>
  <si>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</si>
  <si>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</si>
  <si>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</si>
  <si>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</si>
  <si>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</si>
  <si>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</si>
  <si>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</si>
  <si>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</si>
  <si>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</si>
  <si>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</si>
  <si>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</si>
  <si>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</si>
  <si>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</si>
  <si>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</si>
  <si>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</si>
  <si>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</si>
  <si>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</si>
  <si>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</si>
  <si>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</si>
  <si>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</si>
  <si>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</si>
  <si>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</si>
  <si>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</si>
  <si>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</si>
  <si>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</si>
  <si>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</si>
  <si>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</si>
  <si>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</si>
  <si>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</si>
  <si>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</si>
  <si>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</si>
  <si>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</si>
  <si>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</si>
  <si>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</si>
  <si>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</si>
  <si>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</si>
  <si>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</si>
  <si>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</si>
  <si>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</si>
  <si>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</si>
  <si>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</si>
  <si>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</si>
  <si>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</si>
  <si>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</si>
  <si>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</si>
  <si>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</si>
  <si>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</si>
  <si>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</si>
  <si>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</si>
  <si>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</si>
  <si>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</si>
  <si>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</si>
  <si>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</si>
  <si>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</si>
  <si>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</si>
  <si>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</si>
  <si>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</si>
  <si>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</si>
  <si>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</si>
  <si>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</si>
  <si>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</si>
  <si>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</si>
  <si>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</si>
  <si>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</si>
  <si>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</si>
  <si>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</si>
  <si>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</si>
  <si>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</si>
  <si>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</si>
  <si>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</si>
  <si>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</si>
  <si>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</si>
  <si>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</si>
  <si>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</si>
  <si>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</si>
  <si>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</si>
  <si>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</si>
  <si>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</si>
  <si>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</si>
  <si>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</si>
  <si>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</si>
  <si>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</si>
  <si>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</si>
  <si>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</si>
  <si>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</si>
  <si>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</si>
  <si>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</si>
  <si>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</si>
  <si>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</si>
  <si>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</si>
  <si>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</si>
  <si>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</si>
  <si>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</si>
  <si>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</si>
  <si>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</si>
  <si>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</si>
  <si>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</si>
  <si>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</si>
  <si>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</si>
  <si>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</si>
  <si>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</si>
  <si>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</si>
  <si>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</si>
  <si>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</si>
  <si>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</si>
  <si>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</si>
  <si>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</si>
  <si>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</si>
  <si>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</si>
  <si>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</si>
  <si>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</si>
  <si>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</si>
  <si>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</si>
  <si>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</si>
  <si>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</si>
  <si>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</si>
  <si>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</si>
  <si>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</si>
  <si>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</si>
  <si>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</si>
  <si>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</si>
  <si>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</si>
  <si>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</si>
  <si>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</si>
  <si>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</si>
  <si>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</si>
  <si>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</si>
  <si>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</si>
  <si>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</si>
  <si>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</si>
  <si>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</si>
  <si>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</si>
  <si>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</si>
  <si>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</si>
  <si>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</si>
  <si>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</si>
  <si>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</si>
  <si>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</si>
  <si>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</si>
  <si>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</si>
  <si>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</si>
  <si>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</si>
  <si>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</si>
  <si>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</si>
  <si>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</si>
  <si>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</si>
  <si>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</si>
  <si>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</si>
  <si>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</si>
  <si>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</si>
  <si>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</si>
  <si>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</si>
  <si>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</si>
  <si>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</si>
  <si>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</si>
  <si>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</si>
  <si>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</si>
  <si>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</si>
  <si>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</si>
  <si>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</si>
  <si>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</si>
  <si>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</si>
  <si>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</si>
  <si>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</si>
  <si>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</si>
  <si>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</si>
  <si>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</si>
  <si>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</si>
  <si>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</si>
  <si>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</si>
  <si>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</si>
  <si>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</si>
  <si>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</si>
  <si>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</si>
  <si>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</si>
  <si>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</si>
  <si>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</si>
  <si>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</si>
  <si>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</si>
  <si>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</si>
  <si>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</si>
  <si>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</si>
  <si>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</si>
  <si>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</si>
  <si>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</si>
  <si>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</si>
  <si>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</si>
  <si>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</si>
  <si>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</si>
  <si>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</si>
  <si>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</si>
  <si>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</si>
  <si>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</si>
  <si>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</si>
  <si>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</si>
  <si>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</si>
  <si>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</si>
  <si>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</si>
  <si>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</si>
  <si>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</si>
  <si>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</si>
  <si>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</si>
  <si>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</si>
  <si>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</si>
  <si>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</si>
  <si>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</si>
  <si>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</si>
  <si>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</si>
  <si>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</si>
  <si>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</si>
  <si>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</si>
  <si>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</si>
  <si>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</si>
  <si>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</si>
  <si>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</si>
  <si>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</si>
  <si>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</si>
  <si>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</si>
  <si>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</si>
  <si>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</si>
  <si>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</si>
  <si>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</si>
  <si>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</si>
  <si>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</si>
  <si>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</si>
  <si>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</si>
  <si>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</si>
  <si>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</si>
  <si>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</si>
  <si>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</si>
  <si>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</si>
  <si>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</si>
  <si>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</si>
  <si>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</si>
  <si>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</si>
  <si>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</si>
  <si>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</si>
  <si>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</si>
  <si>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</si>
  <si>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</si>
  <si>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</si>
  <si>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</si>
  <si>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</si>
  <si>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</si>
  <si>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</si>
  <si>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</si>
  <si>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</si>
  <si>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</si>
  <si>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</si>
  <si>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</si>
  <si>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</si>
  <si>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</si>
  <si>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</si>
  <si>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</si>
  <si>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</si>
  <si>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</si>
  <si>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</si>
  <si>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</si>
  <si>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</si>
  <si>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</si>
  <si>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</si>
  <si>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</si>
  <si>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</si>
  <si>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</si>
  <si>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</si>
  <si>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</si>
  <si>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</si>
  <si>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</si>
  <si>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</si>
  <si>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</si>
  <si>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</si>
  <si>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</si>
  <si>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</si>
  <si>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</si>
  <si>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</si>
  <si>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</si>
  <si>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</si>
  <si>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</si>
  <si>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</si>
  <si>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</si>
  <si>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</si>
  <si>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</si>
  <si>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</si>
  <si>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</si>
  <si>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</si>
  <si>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</si>
  <si>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</si>
  <si>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</si>
  <si>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</si>
  <si>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</si>
  <si>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</si>
  <si>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</si>
  <si>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</si>
  <si>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</si>
  <si>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</si>
  <si>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</si>
  <si>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</si>
  <si>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</si>
  <si>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</si>
  <si>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</si>
  <si>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</si>
  <si>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</si>
  <si>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</si>
  <si>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</si>
  <si>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</si>
  <si>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</si>
  <si>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</si>
  <si>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</si>
  <si>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</si>
  <si>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</si>
  <si>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</si>
  <si>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</si>
  <si>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</si>
  <si>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</si>
  <si>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</si>
  <si>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</si>
  <si>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</si>
  <si>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</si>
  <si>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</si>
  <si>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</si>
  <si>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</si>
  <si>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</si>
  <si>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</si>
  <si>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</si>
  <si>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</si>
  <si>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</si>
  <si>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</si>
  <si>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</si>
  <si>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</si>
  <si>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</si>
  <si>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</si>
  <si>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</si>
  <si>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</si>
  <si>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</si>
  <si>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</si>
  <si>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</si>
  <si>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</si>
  <si>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</si>
  <si>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</si>
  <si>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</si>
  <si>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</si>
  <si>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</si>
  <si>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</si>
  <si>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</si>
  <si>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</si>
  <si>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</si>
  <si>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</si>
  <si>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</si>
  <si>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</si>
  <si>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</si>
  <si>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</si>
  <si>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</si>
  <si>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</si>
  <si>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</si>
  <si>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</si>
  <si>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</si>
  <si>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</si>
  <si>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</si>
  <si>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</si>
  <si>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</si>
  <si>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</si>
  <si>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</si>
  <si>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</si>
  <si>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</si>
  <si>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</si>
  <si>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</si>
  <si>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</si>
  <si>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</si>
  <si>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</si>
  <si>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</si>
  <si>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</si>
  <si>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</si>
  <si>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</si>
  <si>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</si>
  <si>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</si>
  <si>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</si>
  <si>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</si>
  <si>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</si>
  <si>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</si>
  <si>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</si>
  <si>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</si>
  <si>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</si>
  <si>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</si>
  <si>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</si>
  <si>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</si>
  <si>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</si>
  <si>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</si>
  <si>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</si>
  <si>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</si>
  <si>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</si>
  <si>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</si>
  <si>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</si>
  <si>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</si>
  <si>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</si>
  <si>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</si>
  <si>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</si>
  <si>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</si>
  <si>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</si>
  <si>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</si>
  <si>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</si>
  <si>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</si>
  <si>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</si>
  <si>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</si>
  <si>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</si>
  <si>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</si>
  <si>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</si>
  <si>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</si>
  <si>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</si>
  <si>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</si>
  <si>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</si>
  <si>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</si>
  <si>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</si>
  <si>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</si>
  <si>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</si>
  <si>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</si>
  <si>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</si>
  <si>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</si>
  <si>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</si>
  <si>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</si>
  <si>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</si>
  <si>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</si>
  <si>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</si>
  <si>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</si>
  <si>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</si>
  <si>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</si>
  <si>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</si>
  <si>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</si>
  <si>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</si>
  <si>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</si>
  <si>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</si>
  <si>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</si>
  <si>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</si>
  <si>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</si>
  <si>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</si>
  <si>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</si>
  <si>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</si>
  <si>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</si>
  <si>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</si>
  <si>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</si>
  <si>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</si>
  <si>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</si>
  <si>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</si>
  <si>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</si>
  <si>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</si>
  <si>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</si>
  <si>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</si>
  <si>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</si>
  <si>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</si>
  <si>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</si>
  <si>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</si>
  <si>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</si>
  <si>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</si>
  <si>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</si>
  <si>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</si>
  <si>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</si>
  <si>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</si>
  <si>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</si>
  <si>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</si>
  <si>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</si>
  <si>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</si>
  <si>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</si>
  <si>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</si>
  <si>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</si>
  <si>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</si>
  <si>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</si>
  <si>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</si>
  <si>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</si>
  <si>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</si>
  <si>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</si>
  <si>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</si>
  <si>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</si>
  <si>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</si>
  <si>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</si>
  <si>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</si>
  <si>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</si>
  <si>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</si>
  <si>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</si>
  <si>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</si>
  <si>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</si>
  <si>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</si>
  <si>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</si>
  <si>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</si>
  <si>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</si>
  <si>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</si>
  <si>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</si>
  <si>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</si>
  <si>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</si>
  <si>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</si>
  <si>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</si>
  <si>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</si>
  <si>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</si>
  <si>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</si>
  <si>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</si>
  <si>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</si>
  <si>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</si>
  <si>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</si>
  <si>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</si>
  <si>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</si>
  <si>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</si>
  <si>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</si>
  <si>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</si>
  <si>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</si>
  <si>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</si>
  <si>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</si>
  <si>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</si>
  <si>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</si>
  <si>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</si>
  <si>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</si>
  <si>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</si>
  <si>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</si>
  <si>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</si>
  <si>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</si>
  <si>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</si>
  <si>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</si>
  <si>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</si>
  <si>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</si>
  <si>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</si>
  <si>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</si>
  <si>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</si>
  <si>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</si>
  <si>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</si>
  <si>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</si>
  <si>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</si>
  <si>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</si>
  <si>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</si>
  <si>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</si>
  <si>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</si>
  <si>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</si>
  <si>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</si>
  <si>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</si>
  <si>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</si>
  <si>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</si>
  <si>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</si>
  <si>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</si>
  <si>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</si>
  <si>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</si>
  <si>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</si>
  <si>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</si>
  <si>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</si>
  <si>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</si>
  <si>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</si>
  <si>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</si>
  <si>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</si>
  <si>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</si>
  <si>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</si>
  <si>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</si>
  <si>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</si>
  <si>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</si>
  <si>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</si>
  <si>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</si>
  <si>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</si>
  <si>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</si>
  <si>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</si>
  <si>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</si>
  <si>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</si>
  <si>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</si>
  <si>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</si>
  <si>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</si>
  <si>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</si>
  <si>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</si>
  <si>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</si>
  <si>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</si>
  <si>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</si>
  <si>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</si>
  <si>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</si>
  <si>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</si>
  <si>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</si>
  <si>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</si>
  <si>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</si>
  <si>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</si>
  <si>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</si>
  <si>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</si>
  <si>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</si>
  <si>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</si>
  <si>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</si>
  <si>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</si>
  <si>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</si>
  <si>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</si>
  <si>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</si>
  <si>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</si>
  <si>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</si>
  <si>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</si>
  <si>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</si>
  <si>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</si>
  <si>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</si>
  <si>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</si>
  <si>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</si>
  <si>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</si>
  <si>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</si>
  <si>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</si>
  <si>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</si>
  <si>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</si>
  <si>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</si>
  <si>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</si>
  <si>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</si>
  <si>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</si>
  <si>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</si>
  <si>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</si>
  <si>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</si>
  <si>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</si>
  <si>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</si>
  <si>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</si>
  <si>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</si>
  <si>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</si>
  <si>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</si>
  <si>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</si>
  <si>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</si>
  <si>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</si>
  <si>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</si>
  <si>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</si>
  <si>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</si>
  <si>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</si>
  <si>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</si>
  <si>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</si>
  <si>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</si>
  <si>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</si>
  <si>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</si>
  <si>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</si>
  <si>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</si>
  <si>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</si>
  <si>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</si>
  <si>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</si>
  <si>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</si>
  <si>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</si>
  <si>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</si>
  <si>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</si>
  <si>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</si>
  <si>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</si>
  <si>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</si>
  <si>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</si>
  <si>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</si>
  <si>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</si>
  <si>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</si>
  <si>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</si>
  <si>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</si>
  <si>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</si>
  <si>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</si>
  <si>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</si>
  <si>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</si>
  <si>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</si>
  <si>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</si>
  <si>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</si>
  <si>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</si>
  <si>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</si>
  <si>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</si>
  <si>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</si>
  <si>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</si>
  <si>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</si>
  <si>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</si>
  <si>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</si>
  <si>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</si>
  <si>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</si>
  <si>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</si>
  <si>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</si>
  <si>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</si>
  <si>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</si>
  <si>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</si>
  <si>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</si>
  <si>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</si>
  <si>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</si>
  <si>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</si>
  <si>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</si>
  <si>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</si>
  <si>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</si>
  <si>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</si>
  <si>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</si>
  <si>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</si>
  <si>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</si>
  <si>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</si>
  <si>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</si>
  <si>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</si>
  <si>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</si>
  <si>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</si>
  <si>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</si>
  <si>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</si>
  <si>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</si>
  <si>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</si>
  <si>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</si>
  <si>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</si>
  <si>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</si>
  <si>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</si>
  <si>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</si>
  <si>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</si>
  <si>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</si>
  <si>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</si>
  <si>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</si>
  <si>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</si>
  <si>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</si>
  <si>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</si>
  <si>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</si>
  <si>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</si>
  <si>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</si>
  <si>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</si>
  <si>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</si>
  <si>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</si>
  <si>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</si>
  <si>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</si>
  <si>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</si>
  <si>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</si>
  <si>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</si>
  <si>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</si>
  <si>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</si>
  <si>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</si>
  <si>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</si>
  <si>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</si>
  <si>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</si>
  <si>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</si>
  <si>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</si>
  <si>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</si>
  <si>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</si>
  <si>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</si>
  <si>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</si>
  <si>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</si>
  <si>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</si>
  <si>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</si>
  <si>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</si>
  <si>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</si>
  <si>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</si>
  <si>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</si>
  <si>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</si>
  <si>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</si>
  <si>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</si>
  <si>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</si>
  <si>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</si>
  <si>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</si>
  <si>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</si>
  <si>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</si>
  <si>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</si>
  <si>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</si>
  <si>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</si>
  <si>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</si>
  <si>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</si>
  <si>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</si>
  <si>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</si>
  <si>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</si>
  <si>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</si>
  <si>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</si>
  <si>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</si>
  <si>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</si>
  <si>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</si>
  <si>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</si>
  <si>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</si>
  <si>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</si>
  <si>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</si>
  <si>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</si>
  <si>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</si>
  <si>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</si>
  <si>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</si>
  <si>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</si>
  <si>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</si>
  <si>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</si>
  <si>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</si>
  <si>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</si>
  <si>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</si>
  <si>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</si>
  <si>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</si>
  <si>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</si>
  <si>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</si>
  <si>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</si>
  <si>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</si>
  <si>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</si>
  <si>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</si>
  <si>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</si>
  <si>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</si>
  <si>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</si>
  <si>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</si>
  <si>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</si>
  <si>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</si>
  <si>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</si>
  <si>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</si>
  <si>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</si>
  <si>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</si>
  <si>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</si>
  <si>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</si>
  <si>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</si>
  <si>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</si>
  <si>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</si>
  <si>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</si>
  <si>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</si>
  <si>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</si>
  <si>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</si>
  <si>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</si>
  <si>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</si>
  <si>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</si>
  <si>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</si>
  <si>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</si>
  <si>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</si>
  <si>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</si>
  <si>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</si>
  <si>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</si>
  <si>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</si>
  <si>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</si>
  <si>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</si>
  <si>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</si>
  <si>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</si>
  <si>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</si>
  <si>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</si>
  <si>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</si>
  <si>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</si>
  <si>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</si>
  <si>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</si>
  <si>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</si>
  <si>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</si>
  <si>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</si>
  <si>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</si>
  <si>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</si>
  <si>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</si>
  <si>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</si>
  <si>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</si>
  <si>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</si>
  <si>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</si>
  <si>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</si>
  <si>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</si>
  <si>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</si>
  <si>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</si>
  <si>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</si>
  <si>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</si>
  <si>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</si>
  <si>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</si>
  <si>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</si>
  <si>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</si>
  <si>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</si>
  <si>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</si>
  <si>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</si>
  <si>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</si>
  <si>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</si>
  <si>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</si>
  <si>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</si>
  <si>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</si>
  <si>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</si>
  <si>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</si>
  <si>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</si>
  <si>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</si>
  <si>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</si>
  <si>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</si>
  <si>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</si>
  <si>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</si>
  <si>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</si>
  <si>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</si>
  <si>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</si>
  <si>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</si>
  <si>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</si>
  <si>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</si>
  <si>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</si>
  <si>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</si>
  <si>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</si>
  <si>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</si>
  <si>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</si>
  <si>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</si>
  <si>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</si>
  <si>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</si>
  <si>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</si>
  <si>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</si>
  <si>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</si>
  <si>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</si>
  <si>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</si>
  <si>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</si>
  <si>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</si>
  <si>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</si>
  <si>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</si>
  <si>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</si>
  <si>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</si>
  <si>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</si>
  <si>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</si>
  <si>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</si>
  <si>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</si>
  <si>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</si>
  <si>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</si>
  <si>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</si>
  <si>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</si>
  <si>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</si>
  <si>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</si>
  <si>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</si>
  <si>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</si>
  <si>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</si>
  <si>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</si>
  <si>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</si>
  <si>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</si>
  <si>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</si>
  <si>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</si>
  <si>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</si>
  <si>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</si>
  <si>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</si>
  <si>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</si>
  <si>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</si>
  <si>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</si>
  <si>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</si>
  <si>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</si>
  <si>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</si>
  <si>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</si>
  <si>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</si>
  <si>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</si>
  <si>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</si>
  <si>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</si>
  <si>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</si>
  <si>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</si>
  <si>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</si>
  <si>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</si>
  <si>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</si>
  <si>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</si>
  <si>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</si>
  <si>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</si>
  <si>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</si>
  <si>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</si>
  <si>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</si>
  <si>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</si>
  <si>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</si>
  <si>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</si>
  <si>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</si>
  <si>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</si>
  <si>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</si>
  <si>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</si>
  <si>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</si>
  <si>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</si>
  <si>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</si>
  <si>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</si>
  <si>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</si>
  <si>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</si>
  <si>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</si>
  <si>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</si>
  <si>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</si>
  <si>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</si>
  <si>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</si>
  <si>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</si>
  <si>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</si>
  <si>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</si>
  <si>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</si>
  <si>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</si>
  <si>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</si>
  <si>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</si>
  <si>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</si>
  <si>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</si>
  <si>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</si>
  <si>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</si>
  <si>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</si>
  <si>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</si>
  <si>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</si>
  <si>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</si>
  <si>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</si>
  <si>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</si>
  <si>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</si>
  <si>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</si>
  <si>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</si>
  <si>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</si>
  <si>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</si>
  <si>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</si>
  <si>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</si>
  <si>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</si>
  <si>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</si>
  <si>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</si>
  <si>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</si>
  <si>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</si>
  <si>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</si>
  <si>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</si>
  <si>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</si>
  <si>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</si>
  <si>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</si>
  <si>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</si>
  <si>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</si>
  <si>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</si>
  <si>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</si>
  <si>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</si>
  <si>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</si>
  <si>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</si>
  <si>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</si>
  <si>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</si>
  <si>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</si>
  <si>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</si>
  <si>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</si>
  <si>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</si>
  <si>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</si>
  <si>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</si>
  <si>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</si>
  <si>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</si>
  <si>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</si>
  <si>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</si>
  <si>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</si>
  <si>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</si>
  <si>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</si>
  <si>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</si>
  <si>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</si>
  <si>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</si>
  <si>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</si>
  <si>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</si>
  <si>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</si>
  <si>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</si>
  <si>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</si>
  <si>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</si>
  <si>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</si>
  <si>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</si>
  <si>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</si>
  <si>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</si>
  <si>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</si>
  <si>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</si>
  <si>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</si>
  <si>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</si>
  <si>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</si>
  <si>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</si>
  <si>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</si>
  <si>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</si>
  <si>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</si>
  <si>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</si>
  <si>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</si>
  <si>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</si>
  <si>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</si>
  <si>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</si>
  <si>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</si>
  <si>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</si>
  <si>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</si>
  <si>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</si>
  <si>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</si>
  <si>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</si>
  <si>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</si>
  <si>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</si>
  <si>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</si>
  <si>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</si>
  <si>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</si>
  <si>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</si>
  <si>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</si>
  <si>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</si>
  <si>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</si>
  <si>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</si>
  <si>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</si>
  <si>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</si>
  <si>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</si>
  <si>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</si>
  <si>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</si>
  <si>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</si>
  <si>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</si>
  <si>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</si>
  <si>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</si>
  <si>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</si>
  <si>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</si>
  <si>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</si>
  <si>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</si>
  <si>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</si>
  <si>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</si>
  <si>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</si>
  <si>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</si>
  <si>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</si>
  <si>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</si>
  <si>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</si>
  <si>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</si>
  <si>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</si>
  <si>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</si>
  <si>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</si>
  <si>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</si>
  <si>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</si>
  <si>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</si>
  <si>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</si>
  <si>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</si>
  <si>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</si>
  <si>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</si>
  <si>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</si>
  <si>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</si>
  <si>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</si>
  <si>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</si>
  <si>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</si>
  <si>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</si>
  <si>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</si>
  <si>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</si>
  <si>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</si>
  <si>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</si>
  <si>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</si>
  <si>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</si>
  <si>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</si>
  <si>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</si>
  <si>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</si>
  <si>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</si>
  <si>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</si>
  <si>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</si>
  <si>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</si>
  <si>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</si>
  <si>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</si>
  <si>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</si>
  <si>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</si>
  <si>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</si>
  <si>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</si>
  <si>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</si>
  <si>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</si>
  <si>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</si>
  <si>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</si>
  <si>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</si>
  <si>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</si>
  <si>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</si>
  <si>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</si>
  <si>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</si>
  <si>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</si>
  <si>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</si>
  <si>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</si>
  <si>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</si>
  <si>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</si>
  <si>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</si>
  <si>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</si>
  <si>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</si>
  <si>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</si>
  <si>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</si>
  <si>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</si>
  <si>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</si>
  <si>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</si>
  <si>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</si>
  <si>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</si>
  <si>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</si>
  <si>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</si>
  <si>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</si>
  <si>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</si>
  <si>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</si>
  <si>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</si>
  <si>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</si>
  <si>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</si>
  <si>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</si>
  <si>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</si>
  <si>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</si>
  <si>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</si>
  <si>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</si>
  <si>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</si>
  <si>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</si>
  <si>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</si>
  <si>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</si>
  <si>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</si>
  <si>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</si>
  <si>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</si>
  <si>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</si>
  <si>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</si>
  <si>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</si>
  <si>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</si>
  <si>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</si>
  <si>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</si>
  <si>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</si>
  <si>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</si>
  <si>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</si>
  <si>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</si>
  <si>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</si>
  <si>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</si>
  <si>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</si>
  <si>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</si>
  <si>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</si>
  <si>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</si>
  <si>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</si>
  <si>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</si>
  <si>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</si>
  <si>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</si>
  <si>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</si>
  <si>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</si>
  <si>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</si>
  <si>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</si>
  <si>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</si>
  <si>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</si>
  <si>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</si>
  <si>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</si>
  <si>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</si>
  <si>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</si>
  <si>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</si>
  <si>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</si>
  <si>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</si>
  <si>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</si>
  <si>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</si>
  <si>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</si>
  <si>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</si>
  <si>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</si>
  <si>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</si>
  <si>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</si>
  <si>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</si>
  <si>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</si>
  <si>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</si>
  <si>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</si>
  <si>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</si>
  <si>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</si>
  <si>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</si>
  <si>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</si>
  <si>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</si>
  <si>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</si>
  <si>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</si>
  <si>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</si>
  <si>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</si>
  <si>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</si>
  <si>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</si>
  <si>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</si>
  <si>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</si>
  <si>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</si>
  <si>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</si>
  <si>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</si>
  <si>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</si>
  <si>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</si>
  <si>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</si>
  <si>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</si>
  <si>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</si>
  <si>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</si>
  <si>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</si>
  <si>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</si>
  <si>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</si>
  <si>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</si>
  <si>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</si>
  <si>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</si>
  <si>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</si>
  <si>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</si>
  <si>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</si>
  <si>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</si>
  <si>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</si>
  <si>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</si>
  <si>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</si>
  <si>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</si>
  <si>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</si>
  <si>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</si>
  <si>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</si>
  <si>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</si>
  <si>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</si>
  <si>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</si>
  <si>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</si>
  <si>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</si>
  <si>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</si>
  <si>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</si>
  <si>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</si>
  <si>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</si>
  <si>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</si>
  <si>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</si>
  <si>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</si>
  <si>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</si>
  <si>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</si>
  <si>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</si>
  <si>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</si>
  <si>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</si>
  <si>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</si>
  <si>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</si>
  <si>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</si>
  <si>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</si>
  <si>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</si>
  <si>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</si>
  <si>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</si>
  <si>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</si>
  <si>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</si>
  <si>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</si>
  <si>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</si>
  <si>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</si>
  <si>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</si>
  <si>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</si>
  <si>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</si>
  <si>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</si>
  <si>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</si>
  <si>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</si>
  <si>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</si>
  <si>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</si>
  <si>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</si>
  <si>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</si>
  <si>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</si>
  <si>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</si>
  <si>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</si>
  <si>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</si>
  <si>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</si>
  <si>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</si>
  <si>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</si>
  <si>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</si>
  <si>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</si>
  <si>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</si>
  <si>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</si>
  <si>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</si>
  <si>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</si>
  <si>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</si>
  <si>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</si>
  <si>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</si>
  <si>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</si>
  <si>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</si>
  <si>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</si>
  <si>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</si>
  <si>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</si>
  <si>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</si>
  <si>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</si>
  <si>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</si>
  <si>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</si>
  <si>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</si>
  <si>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</si>
  <si>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</si>
  <si>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</si>
  <si>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</si>
  <si>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</si>
  <si>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</si>
  <si>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</si>
  <si>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</si>
  <si>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</si>
  <si>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</si>
  <si>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</si>
  <si>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</si>
  <si>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</si>
  <si>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</si>
  <si>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</si>
  <si>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</si>
  <si>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</si>
  <si>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</si>
  <si>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</si>
  <si>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</si>
  <si>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</si>
  <si>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</si>
  <si>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</si>
  <si>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</si>
  <si>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</si>
  <si>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</si>
  <si>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</si>
  <si>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</si>
  <si>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</si>
  <si>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</si>
  <si>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</si>
  <si>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</si>
  <si>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</si>
  <si>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</si>
  <si>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</si>
  <si>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</si>
  <si>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</si>
  <si>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</si>
  <si>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</si>
  <si>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</si>
  <si>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</si>
  <si>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</si>
  <si>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</si>
  <si>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</si>
  <si>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</si>
  <si>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</si>
  <si>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</si>
  <si>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</si>
  <si>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</si>
  <si>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</si>
  <si>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</si>
  <si>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</si>
  <si>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</si>
  <si>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</si>
  <si>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</si>
  <si>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</si>
  <si>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</si>
  <si>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</si>
  <si>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</si>
  <si>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</si>
  <si>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</si>
  <si>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</si>
  <si>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</si>
  <si>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</si>
  <si>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</si>
  <si>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</si>
  <si>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</si>
  <si>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</si>
  <si>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</si>
  <si>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</si>
  <si>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</si>
  <si>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</si>
  <si>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</si>
  <si>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</si>
  <si>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</si>
  <si>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</si>
  <si>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</si>
  <si>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</si>
  <si>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</si>
  <si>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</si>
  <si>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</si>
  <si>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</si>
  <si>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</si>
  <si>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</si>
  <si>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</si>
  <si>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</si>
  <si>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</si>
  <si>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</si>
  <si>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</si>
  <si>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</si>
  <si>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</si>
  <si>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</si>
  <si>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</si>
  <si>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</si>
  <si>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</si>
  <si>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</si>
  <si>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</si>
  <si>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</si>
  <si>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</si>
  <si>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</si>
  <si>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</si>
  <si>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</si>
  <si>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</si>
  <si>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</si>
  <si>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</si>
  <si>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</si>
  <si>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</si>
  <si>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</si>
  <si>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</si>
  <si>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</si>
  <si>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</si>
  <si>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</si>
  <si>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</si>
  <si>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</si>
  <si>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</si>
  <si>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</si>
  <si>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</si>
  <si>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</si>
  <si>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</si>
  <si>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</si>
  <si>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</si>
  <si>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</si>
  <si>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</si>
  <si>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</si>
  <si>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</si>
  <si>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</si>
  <si>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</si>
  <si>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</si>
  <si>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</si>
  <si>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</si>
  <si>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</si>
  <si>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</si>
  <si>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</si>
  <si>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</si>
  <si>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</si>
  <si>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</si>
  <si>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</si>
  <si>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</si>
  <si>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</si>
  <si>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</si>
  <si>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</si>
  <si>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</si>
  <si>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</si>
  <si>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</si>
  <si>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</si>
  <si>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</si>
  <si>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</si>
  <si>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</si>
  <si>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</si>
  <si>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</si>
  <si>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</si>
  <si>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</si>
  <si>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</si>
  <si>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</si>
  <si>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</si>
  <si>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</si>
  <si>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</si>
  <si>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</si>
  <si>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</si>
  <si>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</si>
  <si>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</si>
  <si>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</si>
  <si>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</si>
  <si>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</si>
  <si>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</si>
  <si>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</si>
  <si>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</si>
  <si>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</si>
  <si>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</si>
  <si>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</si>
  <si>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</si>
  <si>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</si>
  <si>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</si>
  <si>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</si>
  <si>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</si>
  <si>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</si>
  <si>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</si>
  <si>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</si>
  <si>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</si>
  <si>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</si>
  <si>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</si>
  <si>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</si>
  <si>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</si>
  <si>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</si>
  <si>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</si>
  <si>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</si>
  <si>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</si>
  <si>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</si>
  <si>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</si>
  <si>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</si>
  <si>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</si>
  <si>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</si>
  <si>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</si>
  <si>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</si>
  <si>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</si>
  <si>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</si>
  <si>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</si>
  <si>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</si>
  <si>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</si>
  <si>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</si>
  <si>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</si>
  <si>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</si>
  <si>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</si>
  <si>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</si>
  <si>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</si>
  <si>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</si>
  <si>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</si>
  <si>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</si>
  <si>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</si>
  <si>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</si>
  <si>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</si>
  <si>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</si>
  <si>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</si>
  <si>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</si>
  <si>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</si>
  <si>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</si>
  <si>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</si>
  <si>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</si>
  <si>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</si>
  <si>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</si>
  <si>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</si>
  <si>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</si>
  <si>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</si>
  <si>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</si>
  <si>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</si>
  <si>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</si>
  <si>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</si>
  <si>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</si>
  <si>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</si>
  <si>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</si>
  <si>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</si>
  <si>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</si>
  <si>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</si>
  <si>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</si>
  <si>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</si>
  <si>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</si>
  <si>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</si>
  <si>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</si>
  <si>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</si>
  <si>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</si>
  <si>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</si>
  <si>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</si>
  <si>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</si>
  <si>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</si>
  <si>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</si>
  <si>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</si>
  <si>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</si>
  <si>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</si>
  <si>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</si>
  <si>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</si>
  <si>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</si>
  <si>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</si>
  <si>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</si>
  <si>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</si>
  <si>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</si>
  <si>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</si>
  <si>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</si>
  <si>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</si>
  <si>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</si>
  <si>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</si>
  <si>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</si>
  <si>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</si>
  <si>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</si>
  <si>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</si>
  <si>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</si>
  <si>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</si>
  <si>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</si>
  <si>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</si>
  <si>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</si>
  <si>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</si>
  <si>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</si>
  <si>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</si>
  <si>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</si>
  <si>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</si>
  <si>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</si>
  <si>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</si>
  <si>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</si>
  <si>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</si>
  <si>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</si>
  <si>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</si>
  <si>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</si>
  <si>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</si>
  <si>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</si>
  <si>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</si>
  <si>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</si>
  <si>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</si>
  <si>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</si>
  <si>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</si>
  <si>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</si>
  <si>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</si>
  <si>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</si>
  <si>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</si>
  <si>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</si>
  <si>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</si>
  <si>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</si>
  <si>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</si>
  <si>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</si>
  <si>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</si>
  <si>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</si>
  <si>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</si>
  <si>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</si>
  <si>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</si>
  <si>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</si>
  <si>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</si>
  <si>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</si>
  <si>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</si>
  <si>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</si>
  <si>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</si>
  <si>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</si>
  <si>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</si>
  <si>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</si>
  <si>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</si>
  <si>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</si>
  <si>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</si>
  <si>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</si>
  <si>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</si>
  <si>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</si>
  <si>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</si>
  <si>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</si>
  <si>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</si>
  <si>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</si>
  <si>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</si>
  <si>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</si>
  <si>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</si>
  <si>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</si>
  <si>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</si>
  <si>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</si>
  <si>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</si>
  <si>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</si>
  <si>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</si>
  <si>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</si>
  <si>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</si>
  <si>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</si>
  <si>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</si>
  <si>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</si>
  <si>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</si>
  <si>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</si>
  <si>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</si>
  <si>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</si>
  <si>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</si>
  <si>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</si>
  <si>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</si>
  <si>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</si>
  <si>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</si>
  <si>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</si>
  <si>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</si>
  <si>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</si>
  <si>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</si>
  <si>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</si>
  <si>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</si>
  <si>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</si>
  <si>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</si>
  <si>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</si>
  <si>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</si>
  <si>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</si>
  <si>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</si>
  <si>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</si>
  <si>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</si>
  <si>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</si>
  <si>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</si>
  <si>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</si>
  <si>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</si>
  <si>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</si>
  <si>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</si>
  <si>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</si>
  <si>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</si>
  <si>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</si>
  <si>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</si>
  <si>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</si>
  <si>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</si>
  <si>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</si>
  <si>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</si>
  <si>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</si>
  <si>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</si>
  <si>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</si>
  <si>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</si>
  <si>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</si>
  <si>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</si>
  <si>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</si>
  <si>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</si>
  <si>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</si>
  <si>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</si>
  <si>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</si>
  <si>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</si>
  <si>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</si>
  <si>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</si>
  <si>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</si>
  <si>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</si>
  <si>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</si>
  <si>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</si>
  <si>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</si>
  <si>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</si>
  <si>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</si>
  <si>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</si>
  <si>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</si>
  <si>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</si>
  <si>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</si>
  <si>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</si>
  <si>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</si>
  <si>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</si>
  <si>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</si>
  <si>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</si>
  <si>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</si>
  <si>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</si>
  <si>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</si>
  <si>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</si>
  <si>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</si>
  <si>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</si>
  <si>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</si>
  <si>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</si>
  <si>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</si>
  <si>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</si>
  <si>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</si>
  <si>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</si>
  <si>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</si>
  <si>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</si>
  <si>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</si>
  <si>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</si>
  <si>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</si>
  <si>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</si>
  <si>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</si>
  <si>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</si>
  <si>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</si>
  <si>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</si>
  <si>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</si>
  <si>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</si>
  <si>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</si>
  <si>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</si>
  <si>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</si>
  <si>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</si>
  <si>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</si>
  <si>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</si>
  <si>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</si>
  <si>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</si>
  <si>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</si>
  <si>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</si>
  <si>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</si>
  <si>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</si>
  <si>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</si>
  <si>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</si>
  <si>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</si>
  <si>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</si>
  <si>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</si>
  <si>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</si>
  <si>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</si>
  <si>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</si>
  <si>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</si>
  <si>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</si>
  <si>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</si>
  <si>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</si>
  <si>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</si>
  <si>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</si>
  <si>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</si>
  <si>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</si>
  <si>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</si>
  <si>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</si>
  <si>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</si>
  <si>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</si>
  <si>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</si>
  <si>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</si>
  <si>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</si>
  <si>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</si>
  <si>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</si>
  <si>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</si>
  <si>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</si>
  <si>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</si>
  <si>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</si>
  <si>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</si>
  <si>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</si>
  <si>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</si>
  <si>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</si>
  <si>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</si>
  <si>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</si>
  <si>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</si>
  <si>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</si>
  <si>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</si>
  <si>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</si>
  <si>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</si>
  <si>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</si>
  <si>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</si>
  <si>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</si>
  <si>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</si>
  <si>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</si>
  <si>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</si>
  <si>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</si>
  <si>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</si>
  <si>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</si>
  <si>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</si>
  <si>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</si>
  <si>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</si>
  <si>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</si>
  <si>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</si>
  <si>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</si>
  <si>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</si>
  <si>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</si>
  <si>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</si>
  <si>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</si>
  <si>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</si>
  <si>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</si>
  <si>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</si>
  <si>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</si>
  <si>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</si>
  <si>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</si>
  <si>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</si>
  <si>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</si>
  <si>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</si>
  <si>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</si>
  <si>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</si>
  <si>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</si>
  <si>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</si>
  <si>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</si>
  <si>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</si>
  <si>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</si>
  <si>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</si>
  <si>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</si>
  <si>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</si>
  <si>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</si>
  <si>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</si>
  <si>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</si>
  <si>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</si>
  <si>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</si>
  <si>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</si>
  <si>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</si>
  <si>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</si>
  <si>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</si>
  <si>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</si>
  <si>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</si>
  <si>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</si>
  <si>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</si>
  <si>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</si>
  <si>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</si>
  <si>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</si>
  <si>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</si>
  <si>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</si>
  <si>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</si>
  <si>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</si>
  <si>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</si>
  <si>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</si>
  <si>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</si>
  <si>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</si>
  <si>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</si>
  <si>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</si>
  <si>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</si>
  <si>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</si>
  <si>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</si>
  <si>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</si>
  <si>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</si>
  <si>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</si>
  <si>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</si>
  <si>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</si>
  <si>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</si>
  <si>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</si>
  <si>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</si>
  <si>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</si>
  <si>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</si>
  <si>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</si>
  <si>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</si>
  <si>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</si>
  <si>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</si>
  <si>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</si>
  <si>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</si>
  <si>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</si>
  <si>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</si>
  <si>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</si>
  <si>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</si>
  <si>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</si>
  <si>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</si>
  <si>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</si>
  <si>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</si>
  <si>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</si>
  <si>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</si>
  <si>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</si>
  <si>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</si>
  <si>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</si>
  <si>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</si>
  <si>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</si>
  <si>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</si>
  <si>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</si>
  <si>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</si>
  <si>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</si>
  <si>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</si>
  <si>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</si>
  <si>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</si>
  <si>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</si>
  <si>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</si>
  <si>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</si>
  <si>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</si>
  <si>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</si>
  <si>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</si>
  <si>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</si>
  <si>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</si>
  <si>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</si>
  <si>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</si>
  <si>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</si>
  <si>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</si>
  <si>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</si>
  <si>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</si>
  <si>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</si>
  <si>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</si>
  <si>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</si>
  <si>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</si>
  <si>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</si>
  <si>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</si>
  <si>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</si>
  <si>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</si>
  <si>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</si>
  <si>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</si>
  <si>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</si>
  <si>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</si>
  <si>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</si>
  <si>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</si>
  <si>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</si>
  <si>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</si>
  <si>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</si>
  <si>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</si>
  <si>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</si>
  <si>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</si>
  <si>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</si>
  <si>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</si>
  <si>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</si>
  <si>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</si>
  <si>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</si>
  <si>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</si>
  <si>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</si>
  <si>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</si>
  <si>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</si>
  <si>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</si>
  <si>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</si>
  <si>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</si>
  <si>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</si>
  <si>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</si>
  <si>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</si>
  <si>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</si>
  <si>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</si>
  <si>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</si>
  <si>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</si>
  <si>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</si>
  <si>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</si>
  <si>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</si>
  <si>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</si>
  <si>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</si>
  <si>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</si>
  <si>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</si>
  <si>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</si>
  <si>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</si>
  <si>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</si>
  <si>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</si>
  <si>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</si>
  <si>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</si>
  <si>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</si>
  <si>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</si>
  <si>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</si>
  <si>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</si>
  <si>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</si>
  <si>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</si>
  <si>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</si>
  <si>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</si>
  <si>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</si>
  <si>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</si>
  <si>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</si>
  <si>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</si>
  <si>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</si>
  <si>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</si>
  <si>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</si>
  <si>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</si>
  <si>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</si>
  <si>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</si>
  <si>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</si>
  <si>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</si>
  <si>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</si>
  <si>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</si>
  <si>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</si>
  <si>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</si>
  <si>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</si>
  <si>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</si>
  <si>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</si>
  <si>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</si>
  <si>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</si>
  <si>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</si>
  <si>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</si>
  <si>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</si>
  <si>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</si>
  <si>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</si>
  <si>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</si>
  <si>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</si>
  <si>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</si>
  <si>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</si>
  <si>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</si>
  <si>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</si>
  <si>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</si>
  <si>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</si>
  <si>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</si>
  <si>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</si>
  <si>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</si>
  <si>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</si>
  <si>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</si>
  <si>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</si>
  <si>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</si>
  <si>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</si>
  <si>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</si>
  <si>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</si>
  <si>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</si>
  <si>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</si>
  <si>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</si>
  <si>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</si>
  <si>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</si>
  <si>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</si>
  <si>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</si>
  <si>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</si>
  <si>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</si>
  <si>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</si>
  <si>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</si>
  <si>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</si>
  <si>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</si>
  <si>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</si>
  <si>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</si>
  <si>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</si>
  <si>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</si>
  <si>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</si>
  <si>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</si>
  <si>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</si>
  <si>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</si>
  <si>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</si>
  <si>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</si>
  <si>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</si>
  <si>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</si>
  <si>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</si>
  <si>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</si>
  <si>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</si>
  <si>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</si>
  <si>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</si>
  <si>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</si>
  <si>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</si>
  <si>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</si>
  <si>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</si>
  <si>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</si>
  <si>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</si>
  <si>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</si>
  <si>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</si>
  <si>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</si>
  <si>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</si>
  <si>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</si>
  <si>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</si>
  <si>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</si>
  <si>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</si>
  <si>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</si>
  <si>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</si>
  <si>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</si>
  <si>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</si>
  <si>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</si>
  <si>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</si>
  <si>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</si>
  <si>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</si>
  <si>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</si>
  <si>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</si>
  <si>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</si>
  <si>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</si>
  <si>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</si>
  <si>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</si>
  <si>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</si>
  <si>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</si>
  <si>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</si>
  <si>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</si>
  <si>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</si>
  <si>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</si>
  <si>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</si>
  <si>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</si>
  <si>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</si>
  <si>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</si>
  <si>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</si>
  <si>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</si>
  <si>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</si>
  <si>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</si>
  <si>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</si>
  <si>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</si>
  <si>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</si>
  <si>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</si>
  <si>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</si>
  <si>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</si>
  <si>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</si>
  <si>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</si>
  <si>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</si>
  <si>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</si>
  <si>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</si>
  <si>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</si>
  <si>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</si>
  <si>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</si>
  <si>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</si>
  <si>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</si>
  <si>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</si>
  <si>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</si>
  <si>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</si>
  <si>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</si>
  <si>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</si>
  <si>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</si>
  <si>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</si>
  <si>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</si>
  <si>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</si>
  <si>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</si>
  <si>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</si>
  <si>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</si>
  <si>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</si>
  <si>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</si>
  <si>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</si>
  <si>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</si>
  <si>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</si>
  <si>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</si>
  <si>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</si>
  <si>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</si>
  <si>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</si>
  <si>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</si>
  <si>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</si>
  <si>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</si>
  <si>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</si>
  <si>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</si>
  <si>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</si>
  <si>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</si>
  <si>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</si>
  <si>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</si>
  <si>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</si>
  <si>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</si>
  <si>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</si>
  <si>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</si>
  <si>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</si>
  <si>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</si>
  <si>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</si>
  <si>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</si>
  <si>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</si>
  <si>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</si>
  <si>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</si>
  <si>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</si>
  <si>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</si>
  <si>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</si>
  <si>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</si>
  <si>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</si>
  <si>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</si>
  <si>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</si>
  <si>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</si>
  <si>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</si>
  <si>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</si>
  <si>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</si>
  <si>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</si>
  <si>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</si>
  <si>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</si>
  <si>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</si>
  <si>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</si>
  <si>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</si>
  <si>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</si>
  <si>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</si>
  <si>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</si>
  <si>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</si>
  <si>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</si>
  <si>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</si>
  <si>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</si>
  <si>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</si>
  <si>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</si>
  <si>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</si>
  <si>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</si>
  <si>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</si>
  <si>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</si>
  <si>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</si>
  <si>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</si>
  <si>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</si>
  <si>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</si>
  <si>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</si>
  <si>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</si>
  <si>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</si>
  <si>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</si>
  <si>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</si>
  <si>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</si>
  <si>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</si>
  <si>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</si>
  <si>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</si>
  <si>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</si>
  <si>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</si>
  <si>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</si>
  <si>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</si>
  <si>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</si>
  <si>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</si>
  <si>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</si>
  <si>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</si>
  <si>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</si>
  <si>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</si>
  <si>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</si>
  <si>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</si>
  <si>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</si>
  <si>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</si>
  <si>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</si>
  <si>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</si>
  <si>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</si>
  <si>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</si>
  <si>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</si>
  <si>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</si>
  <si>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</si>
  <si>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</si>
  <si>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</si>
  <si>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</si>
  <si>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</si>
  <si>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</si>
  <si>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</si>
  <si>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</si>
  <si>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</si>
  <si>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</si>
  <si>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</si>
  <si>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</si>
  <si>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</si>
  <si>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</si>
  <si>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</si>
  <si>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</si>
  <si>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</si>
  <si>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</si>
  <si>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</si>
  <si>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</si>
  <si>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</si>
  <si>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</si>
  <si>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</si>
  <si>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</si>
  <si>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</si>
  <si>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</si>
  <si>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</si>
  <si>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</si>
  <si>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</si>
  <si>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</si>
  <si>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</si>
  <si>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</si>
  <si>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</si>
  <si>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</si>
  <si>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</si>
  <si>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</si>
  <si>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</si>
  <si>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</si>
  <si>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</si>
  <si>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</si>
  <si>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</si>
  <si>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</si>
  <si>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</si>
  <si>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</si>
  <si>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</si>
  <si>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</si>
  <si>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</si>
  <si>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</si>
  <si>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</si>
  <si>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</si>
  <si>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</si>
  <si>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</si>
  <si>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</si>
  <si>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</si>
  <si>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</si>
  <si>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</si>
  <si>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</si>
  <si>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</si>
  <si>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</si>
  <si>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</si>
  <si>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</si>
  <si>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</si>
  <si>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</si>
  <si>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</si>
  <si>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</si>
  <si>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</si>
  <si>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</si>
  <si>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</si>
  <si>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</si>
  <si>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</si>
  <si>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</si>
  <si>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</si>
  <si>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</si>
  <si>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</si>
  <si>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</si>
  <si>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</si>
  <si>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</si>
  <si>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</si>
  <si>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</si>
  <si>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</si>
  <si>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</si>
  <si>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</si>
  <si>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</si>
  <si>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</si>
  <si>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</si>
  <si>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</si>
  <si>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</si>
  <si>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</si>
  <si>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</si>
  <si>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</si>
  <si>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</si>
  <si>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</si>
  <si>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</si>
  <si>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</si>
  <si>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</si>
  <si>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</si>
  <si>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</si>
  <si>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</si>
  <si>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</si>
  <si>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</si>
  <si>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</si>
  <si>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</si>
  <si>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</si>
  <si>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</si>
  <si>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</si>
  <si>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</si>
  <si>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</si>
  <si>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</si>
  <si>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</si>
  <si>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</si>
  <si>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</si>
  <si>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</si>
  <si>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</si>
  <si>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</si>
  <si>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</si>
  <si>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</si>
  <si>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</si>
  <si>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</si>
  <si>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</si>
  <si>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</si>
  <si>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</si>
  <si>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</si>
  <si>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</si>
  <si>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</si>
  <si>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</si>
  <si>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</si>
  <si>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</si>
  <si>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</si>
  <si>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</si>
  <si>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</si>
  <si>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</si>
  <si>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</si>
  <si>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</si>
  <si>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</si>
  <si>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</si>
  <si>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</si>
  <si>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</si>
  <si>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</si>
  <si>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</si>
  <si>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</si>
  <si>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</si>
  <si>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</si>
  <si>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</si>
  <si>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</si>
  <si>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</si>
  <si>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</si>
  <si>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</si>
  <si>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</si>
  <si>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</si>
  <si>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</si>
  <si>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</si>
  <si>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</si>
  <si>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</si>
  <si>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</si>
  <si>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</si>
  <si>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</si>
  <si>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</si>
  <si>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</si>
  <si>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</si>
  <si>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</si>
  <si>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</si>
  <si>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</si>
  <si>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</si>
  <si>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</si>
  <si>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</si>
  <si>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</si>
  <si>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</si>
  <si>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</si>
  <si>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</si>
  <si>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</si>
  <si>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</si>
  <si>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</si>
  <si>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</si>
  <si>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</si>
  <si>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</si>
  <si>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</si>
  <si>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</si>
  <si>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</si>
  <si>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</si>
  <si>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</si>
  <si>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</si>
  <si>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</si>
  <si>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</si>
  <si>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</si>
  <si>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</si>
  <si>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</si>
  <si>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</si>
  <si>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</si>
  <si>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</si>
  <si>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</si>
  <si>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</si>
  <si>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</si>
  <si>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</si>
  <si>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</si>
  <si>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</si>
  <si>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</si>
  <si>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</si>
  <si>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</si>
  <si>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</si>
  <si>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</si>
  <si>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</si>
  <si>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</si>
  <si>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</si>
  <si>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</si>
  <si>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</si>
  <si>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</si>
  <si>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</si>
  <si>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</si>
  <si>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</si>
  <si>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</si>
  <si>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</si>
  <si>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</si>
  <si>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</si>
  <si>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</si>
  <si>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</si>
  <si>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</si>
  <si>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</si>
  <si>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</si>
  <si>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</si>
  <si>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</si>
  <si>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</si>
  <si>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</si>
  <si>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</si>
  <si>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</si>
  <si>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</si>
  <si>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</si>
  <si>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</si>
  <si>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</si>
  <si>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</si>
  <si>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</si>
  <si>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</si>
  <si>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</si>
  <si>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</si>
  <si>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</si>
  <si>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</si>
  <si>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</si>
  <si>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</si>
  <si>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</si>
  <si>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</si>
  <si>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</si>
  <si>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</si>
  <si>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</si>
  <si>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</si>
  <si>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</si>
  <si>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</si>
  <si>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</si>
  <si>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</si>
  <si>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</si>
  <si>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</si>
  <si>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</si>
  <si>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</si>
  <si>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</si>
  <si>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</si>
  <si>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</si>
  <si>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</si>
  <si>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</si>
  <si>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</si>
  <si>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</si>
  <si>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</si>
  <si>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</si>
  <si>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</si>
  <si>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</si>
  <si>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</si>
  <si>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</si>
  <si>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</si>
  <si>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</si>
  <si>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</si>
  <si>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</si>
  <si>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</si>
  <si>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</si>
  <si>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</si>
  <si>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</si>
  <si>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</si>
  <si>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</si>
  <si>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</si>
  <si>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</si>
  <si>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</si>
  <si>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</si>
  <si>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</si>
  <si>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</si>
  <si>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</si>
  <si>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</si>
  <si>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</si>
  <si>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</si>
  <si>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</si>
  <si>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</si>
  <si>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</si>
  <si>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</si>
  <si>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</si>
  <si>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</si>
  <si>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</si>
  <si>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</si>
  <si>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</si>
  <si>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</si>
  <si>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</si>
  <si>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</si>
  <si>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</si>
  <si>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</si>
  <si>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</si>
  <si>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</si>
  <si>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</si>
  <si>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</si>
  <si>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</si>
  <si>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</si>
  <si>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</si>
  <si>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</si>
  <si>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</si>
  <si>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</si>
  <si>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</si>
  <si>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</si>
  <si>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</si>
  <si>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</si>
  <si>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</si>
  <si>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</si>
  <si>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</si>
  <si>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</si>
  <si>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</si>
  <si>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</si>
  <si>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</si>
  <si>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</si>
  <si>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</si>
  <si>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</si>
  <si>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</si>
  <si>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</si>
  <si>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</si>
  <si>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</si>
  <si>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</si>
  <si>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</si>
  <si>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</si>
  <si>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</si>
  <si>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</si>
  <si>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</si>
  <si>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</si>
  <si>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</si>
  <si>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</si>
  <si>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</si>
  <si>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</si>
  <si>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</si>
  <si>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</si>
  <si>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</si>
  <si>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</si>
  <si>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</si>
  <si>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</si>
  <si>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</si>
  <si>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</si>
  <si>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</si>
  <si>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</si>
  <si>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</si>
  <si>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</si>
  <si>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</si>
  <si>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</si>
  <si>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</si>
  <si>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</si>
  <si>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</si>
  <si>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</si>
  <si>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</si>
  <si>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</si>
  <si>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</si>
  <si>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</si>
  <si>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</si>
  <si>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</si>
  <si>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</si>
  <si>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</si>
  <si>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</si>
  <si>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</si>
  <si>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</si>
  <si>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</si>
  <si>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</si>
  <si>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</si>
  <si>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</si>
  <si>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</si>
  <si>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</si>
  <si>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</si>
  <si>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</si>
  <si>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</si>
  <si>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</si>
  <si>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</si>
  <si>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</si>
  <si>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</si>
  <si>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</si>
  <si>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</si>
  <si>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</si>
  <si>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</si>
  <si>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</si>
  <si>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</si>
  <si>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</si>
  <si>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</si>
  <si>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</si>
  <si>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</si>
  <si>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</si>
  <si>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</si>
  <si>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</si>
  <si>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</si>
  <si>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</si>
  <si>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</si>
  <si>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</si>
  <si>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</si>
  <si>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</si>
  <si>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</si>
  <si>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</si>
  <si>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</si>
  <si>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</si>
  <si>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</si>
  <si>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</si>
  <si>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</si>
  <si>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</si>
  <si>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</si>
  <si>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</si>
  <si>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</si>
  <si>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</si>
  <si>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</si>
  <si>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</si>
  <si>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</si>
  <si>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</si>
  <si>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</si>
  <si>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</si>
  <si>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</si>
  <si>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</si>
  <si>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</si>
  <si>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</si>
  <si>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</si>
  <si>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</si>
  <si>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</si>
  <si>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</si>
  <si>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</si>
  <si>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</si>
  <si>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</si>
  <si>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</si>
  <si>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</si>
  <si>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</si>
  <si>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</si>
  <si>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</si>
  <si>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</si>
  <si>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</si>
  <si>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</si>
  <si>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</si>
  <si>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</si>
  <si>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</si>
  <si>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</si>
  <si>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</si>
  <si>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</si>
  <si>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</si>
  <si>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</si>
  <si>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</si>
  <si>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</si>
  <si>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</si>
  <si>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</si>
  <si>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</si>
  <si>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</si>
  <si>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</si>
  <si>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</si>
  <si>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</si>
  <si>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</si>
  <si>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</si>
  <si>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</si>
  <si>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</si>
  <si>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</si>
  <si>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</si>
  <si>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</si>
  <si>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</si>
  <si>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</si>
  <si>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</si>
  <si>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</si>
  <si>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</si>
  <si>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</si>
  <si>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</si>
  <si>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</si>
  <si>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</si>
  <si>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</si>
  <si>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</si>
  <si>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</si>
  <si>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</si>
  <si>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</si>
  <si>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</si>
  <si>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</si>
  <si>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</si>
  <si>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</si>
  <si>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</si>
  <si>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</si>
  <si>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</si>
  <si>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</si>
  <si>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</si>
  <si>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</si>
  <si>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</si>
  <si>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</si>
  <si>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</si>
  <si>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</si>
  <si>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</si>
  <si>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</si>
  <si>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</si>
  <si>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</si>
  <si>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</si>
  <si>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</si>
  <si>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</si>
  <si>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</si>
  <si>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</si>
  <si>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</si>
  <si>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</si>
  <si>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</si>
  <si>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</si>
  <si>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</si>
  <si>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</si>
  <si>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</si>
  <si>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</si>
  <si>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</si>
  <si>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</si>
  <si>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</si>
  <si>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</si>
  <si>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</si>
  <si>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</si>
  <si>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</si>
  <si>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</si>
  <si>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</si>
  <si>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</si>
  <si>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</si>
  <si>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</si>
  <si>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</si>
  <si>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</si>
  <si>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</si>
  <si>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</si>
  <si>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</si>
  <si>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</si>
  <si>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</si>
  <si>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</si>
  <si>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</si>
  <si>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</si>
  <si>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</si>
  <si>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</si>
  <si>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</si>
  <si>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</si>
  <si>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</si>
  <si>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</si>
  <si>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</si>
  <si>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</si>
  <si>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</si>
  <si>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</si>
  <si>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</si>
  <si>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</si>
  <si>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</si>
  <si>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</si>
  <si>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</si>
  <si>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</si>
  <si>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</si>
  <si>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</si>
  <si>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</si>
  <si>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</si>
  <si>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</si>
  <si>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</si>
  <si>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</si>
  <si>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</si>
  <si>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</si>
  <si>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</si>
  <si>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</si>
  <si>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</si>
  <si>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</si>
  <si>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</si>
  <si>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</si>
  <si>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</si>
  <si>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</si>
  <si>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</si>
  <si>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</si>
  <si>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</si>
  <si>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</si>
  <si>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</si>
  <si>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</si>
  <si>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</si>
  <si>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</si>
  <si>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</si>
  <si>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</si>
  <si>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</si>
  <si>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</si>
  <si>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</si>
  <si>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</si>
  <si>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</si>
  <si>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</si>
  <si>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</si>
  <si>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</si>
  <si>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</si>
  <si>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</si>
  <si>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</si>
  <si>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</si>
  <si>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</si>
  <si>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</si>
  <si>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</si>
  <si>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</si>
  <si>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</si>
  <si>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</si>
  <si>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</si>
  <si>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</si>
  <si>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</si>
  <si>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</si>
  <si>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</si>
  <si>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</si>
  <si>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</si>
  <si>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</si>
  <si>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</si>
  <si>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</si>
  <si>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</si>
  <si>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</si>
  <si>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</si>
  <si>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</si>
  <si>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</si>
  <si>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</si>
  <si>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</si>
  <si>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</si>
  <si>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</si>
  <si>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</si>
  <si>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</si>
  <si>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</si>
  <si>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</si>
  <si>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</si>
  <si>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</si>
  <si>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</si>
  <si>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</si>
  <si>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</si>
  <si>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</si>
  <si>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</si>
  <si>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</si>
  <si>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</si>
  <si>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</si>
  <si>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</si>
  <si>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</si>
  <si>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</si>
  <si>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</si>
  <si>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</si>
  <si>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</si>
  <si>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</si>
  <si>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</si>
  <si>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</si>
  <si>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</si>
  <si>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</si>
  <si>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</si>
  <si>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</si>
  <si>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</si>
  <si>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</si>
  <si>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</si>
  <si>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</si>
  <si>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</si>
  <si>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</si>
  <si>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</si>
  <si>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</si>
  <si>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</si>
  <si>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</si>
  <si>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</si>
  <si>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</si>
  <si>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</si>
  <si>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</si>
  <si>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</si>
  <si>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</si>
  <si>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</si>
  <si>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</si>
  <si>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</si>
  <si>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</si>
  <si>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</si>
  <si>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</si>
  <si>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</si>
  <si>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</si>
  <si>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</si>
  <si>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</si>
  <si>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</si>
  <si>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</si>
  <si>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</si>
  <si>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</si>
  <si>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</si>
  <si>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</si>
  <si>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</si>
  <si>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</si>
  <si>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</si>
  <si>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</si>
  <si>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</si>
  <si>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</si>
  <si>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</si>
  <si>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</si>
  <si>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</si>
  <si>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</si>
  <si>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</si>
  <si>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</si>
  <si>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</si>
  <si>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</si>
  <si>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</si>
  <si>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</si>
  <si>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</si>
  <si>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</si>
  <si>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</si>
  <si>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</si>
  <si>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</si>
  <si>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</si>
  <si>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</si>
  <si>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</si>
  <si>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</si>
  <si>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</si>
  <si>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</si>
  <si>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</si>
  <si>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</si>
  <si>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</si>
  <si>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</si>
  <si>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</si>
  <si>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</si>
  <si>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</si>
  <si>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</si>
  <si>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</si>
  <si>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</si>
  <si>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</si>
  <si>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</si>
  <si>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</si>
  <si>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</si>
  <si>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</si>
  <si>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</si>
  <si>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</si>
  <si>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</si>
  <si>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</si>
  <si>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</si>
  <si>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</si>
  <si>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</si>
  <si>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</si>
  <si>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</si>
  <si>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</si>
  <si>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</si>
  <si>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</si>
  <si>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</si>
  <si>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</si>
  <si>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</si>
  <si>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</si>
  <si>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</si>
  <si>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</si>
  <si>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</si>
  <si>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</si>
  <si>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</si>
  <si>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</si>
  <si>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</si>
  <si>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</si>
  <si>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</si>
  <si>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</si>
  <si>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</si>
  <si>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</si>
  <si>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</si>
  <si>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</si>
  <si>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</si>
  <si>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</si>
  <si>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</si>
  <si>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</si>
  <si>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</si>
  <si>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</si>
  <si>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</si>
  <si>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</si>
  <si>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</si>
  <si>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</si>
  <si>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</si>
  <si>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</si>
  <si>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</si>
  <si>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</si>
  <si>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</si>
  <si>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</si>
  <si>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</si>
  <si>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</si>
  <si>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</si>
  <si>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</si>
  <si>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</si>
  <si>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</si>
  <si>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</si>
  <si>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</si>
  <si>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</si>
  <si>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</si>
  <si>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</si>
  <si>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</si>
  <si>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</si>
  <si>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</si>
  <si>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</si>
  <si>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</si>
  <si>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</si>
  <si>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</si>
  <si>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</si>
  <si>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</si>
  <si>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</si>
  <si>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</si>
  <si>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</si>
  <si>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</si>
  <si>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</si>
  <si>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</si>
  <si>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</si>
  <si>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</si>
  <si>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</si>
  <si>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</si>
  <si>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</si>
  <si>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</si>
  <si>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</si>
  <si>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</si>
  <si>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</si>
  <si>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</si>
  <si>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</si>
  <si>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</si>
  <si>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</si>
  <si>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</si>
  <si>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</si>
  <si>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</si>
  <si>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</si>
  <si>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</si>
  <si>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</si>
  <si>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</si>
  <si>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</si>
  <si>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</si>
  <si>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</si>
  <si>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</si>
  <si>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</si>
  <si>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</si>
  <si>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</si>
  <si>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</si>
  <si>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</si>
  <si>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</si>
  <si>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</si>
  <si>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</si>
  <si>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</si>
  <si>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</si>
  <si>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</si>
  <si>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</si>
  <si>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</si>
  <si>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</si>
  <si>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</si>
  <si>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</si>
  <si>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</si>
  <si>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</si>
  <si>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</si>
  <si>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</si>
  <si>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</si>
  <si>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</si>
  <si>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</si>
  <si>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</si>
  <si>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</si>
  <si>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</si>
  <si>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</si>
  <si>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</si>
  <si>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</si>
  <si>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</si>
  <si>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</si>
  <si>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</si>
  <si>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</si>
  <si>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</si>
  <si>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</si>
  <si>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</si>
  <si>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</si>
  <si>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</si>
  <si>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</si>
  <si>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</si>
  <si>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</si>
  <si>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</si>
  <si>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</si>
  <si>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</si>
  <si>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</si>
  <si>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</si>
  <si>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</si>
  <si>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</si>
  <si>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</si>
  <si>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</si>
  <si>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</si>
  <si>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</si>
  <si>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</si>
  <si>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</si>
  <si>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</si>
  <si>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</si>
  <si>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</si>
  <si>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</si>
  <si>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</si>
  <si>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</si>
  <si>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</si>
  <si>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</si>
  <si>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</si>
  <si>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</si>
  <si>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</si>
  <si>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</si>
  <si>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</si>
  <si>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</si>
  <si>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</si>
  <si>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</si>
  <si>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</si>
  <si>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</si>
  <si>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</si>
  <si>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</si>
  <si>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</si>
  <si>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</si>
  <si>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</si>
  <si>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</si>
  <si>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</si>
  <si>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</si>
  <si>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</si>
  <si>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</si>
  <si>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</si>
  <si>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</si>
  <si>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</si>
  <si>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</si>
  <si>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</si>
  <si>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</si>
  <si>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</si>
  <si>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</si>
  <si>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</si>
  <si>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</si>
  <si>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</si>
  <si>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</si>
  <si>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</si>
  <si>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</si>
  <si>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</si>
  <si>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</si>
  <si>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</si>
  <si>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</si>
  <si>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</si>
  <si>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</si>
  <si>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</si>
  <si>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</si>
  <si>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</si>
  <si>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</si>
  <si>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</si>
  <si>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</si>
  <si>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</si>
  <si>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</si>
  <si>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</si>
  <si>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</si>
  <si>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</si>
  <si>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</si>
  <si>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</si>
  <si>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</si>
  <si>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</si>
  <si>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</si>
  <si>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</si>
  <si>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</si>
  <si>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</si>
  <si>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</si>
  <si>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</si>
  <si>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</si>
  <si>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</si>
  <si>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</si>
  <si>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</si>
  <si>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</si>
  <si>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</si>
  <si>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</si>
  <si>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</si>
  <si>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</si>
  <si>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</si>
  <si>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</si>
  <si>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</si>
  <si>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</si>
  <si>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</si>
  <si>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</si>
  <si>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</si>
  <si>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</si>
  <si>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</si>
  <si>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</si>
  <si>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</si>
  <si>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</si>
  <si>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</si>
  <si>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</si>
  <si>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</si>
  <si>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</si>
  <si>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</si>
  <si>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</si>
  <si>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</si>
  <si>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</si>
  <si>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</si>
  <si>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</si>
  <si>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</si>
  <si>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</si>
  <si>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</si>
  <si>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</si>
  <si>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</si>
  <si>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</si>
  <si>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</si>
  <si>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</si>
  <si>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</si>
  <si>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</si>
  <si>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</si>
  <si>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</si>
  <si>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</si>
  <si>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</si>
  <si>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</si>
  <si>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</si>
  <si>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</si>
  <si>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</si>
  <si>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</si>
  <si>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</si>
  <si>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</si>
  <si>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</si>
  <si>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</si>
  <si>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</si>
  <si>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</si>
  <si>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</si>
  <si>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</si>
  <si>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</si>
  <si>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</si>
  <si>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</si>
  <si>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</si>
  <si>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</si>
  <si>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</si>
  <si>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</si>
  <si>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</si>
  <si>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</si>
  <si>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</si>
  <si>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</si>
  <si>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</si>
  <si>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</si>
  <si>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</si>
  <si>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</si>
  <si>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</si>
  <si>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</si>
  <si>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</si>
  <si>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</si>
  <si>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</si>
  <si>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</si>
  <si>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</si>
  <si>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</si>
  <si>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</si>
  <si>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</si>
  <si>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</si>
  <si>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</si>
  <si>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</si>
  <si>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</si>
  <si>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</si>
  <si>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</si>
  <si>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</si>
  <si>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</si>
  <si>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</si>
  <si>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</si>
  <si>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</si>
  <si>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</si>
  <si>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</si>
  <si>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</si>
  <si>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</si>
  <si>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</si>
  <si>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</si>
  <si>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</si>
  <si>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</si>
  <si>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</si>
  <si>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</si>
  <si>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</si>
  <si>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</si>
  <si>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</si>
  <si>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</si>
  <si>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</si>
  <si>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</si>
  <si>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</si>
  <si>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</si>
  <si>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</si>
  <si>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</si>
  <si>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</si>
  <si>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</si>
  <si>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</si>
  <si>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</si>
  <si>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</si>
  <si>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</si>
  <si>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</si>
  <si>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</si>
  <si>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</si>
  <si>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</si>
  <si>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</si>
  <si>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</si>
  <si>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</si>
  <si>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</si>
  <si>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</si>
  <si>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</si>
  <si>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</si>
  <si>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</si>
  <si>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</si>
  <si>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</si>
  <si>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</si>
  <si>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</si>
  <si>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</si>
  <si>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</si>
  <si>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</si>
  <si>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</si>
  <si>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</si>
  <si>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</si>
  <si>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</si>
  <si>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</si>
  <si>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</si>
  <si>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</si>
  <si>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</si>
  <si>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</si>
  <si>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</si>
  <si>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</si>
  <si>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</si>
  <si>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</si>
  <si>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</si>
  <si>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</si>
  <si>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</si>
  <si>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</si>
  <si>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</si>
  <si>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</si>
  <si>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</si>
  <si>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</si>
  <si>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</si>
  <si>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</si>
  <si>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</si>
  <si>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</si>
  <si>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</si>
  <si>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</si>
  <si>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</si>
  <si>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</si>
  <si>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</si>
  <si>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</si>
  <si>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</si>
  <si>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</si>
  <si>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</si>
  <si>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</si>
  <si>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</si>
  <si>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</si>
  <si>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</si>
  <si>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</si>
  <si>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</si>
  <si>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</si>
  <si>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</si>
  <si>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</si>
  <si>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</si>
  <si>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</si>
  <si>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</si>
  <si>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</si>
  <si>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</si>
  <si>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</si>
  <si>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</si>
  <si>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</si>
  <si>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</si>
  <si>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</si>
  <si>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</si>
  <si>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</si>
  <si>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</si>
  <si>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</si>
  <si>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</si>
  <si>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</si>
  <si>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</si>
  <si>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</si>
  <si>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</si>
  <si>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</si>
  <si>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</si>
  <si>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</si>
  <si>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</si>
  <si>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</si>
  <si>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</si>
  <si>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</si>
  <si>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</si>
  <si>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</si>
  <si>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</si>
  <si>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</si>
  <si>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</si>
  <si>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</si>
  <si>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</si>
  <si>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</si>
  <si>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</si>
  <si>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</si>
  <si>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</si>
  <si>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</si>
  <si>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</si>
  <si>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</si>
  <si>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</si>
  <si>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</si>
  <si>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</si>
  <si>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</si>
  <si>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</si>
  <si>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</si>
  <si>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</si>
  <si>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</si>
  <si>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</si>
  <si>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</si>
  <si>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</si>
  <si>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</si>
  <si>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</si>
  <si>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</si>
  <si>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</si>
  <si>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</si>
  <si>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</si>
  <si>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</si>
  <si>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</si>
  <si>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</si>
  <si>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</si>
  <si>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</si>
  <si>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</si>
  <si>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</si>
  <si>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</si>
  <si>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</si>
  <si>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</si>
  <si>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</si>
  <si>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</si>
  <si>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</si>
  <si>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</si>
  <si>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</si>
  <si>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</si>
  <si>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</si>
  <si>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</si>
  <si>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</si>
  <si>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</si>
  <si>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</si>
  <si>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</si>
  <si>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</si>
  <si>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</si>
  <si>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</si>
  <si>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</si>
  <si>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</si>
  <si>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</si>
  <si>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</si>
  <si>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</si>
  <si>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</si>
  <si>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</si>
  <si>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</si>
  <si>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</si>
  <si>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</si>
  <si>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</si>
  <si>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</si>
  <si>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</si>
  <si>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</si>
  <si>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</si>
  <si>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</si>
  <si>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</si>
  <si>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</si>
  <si>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</si>
  <si>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</si>
  <si>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</si>
  <si>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</si>
  <si>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</si>
  <si>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</si>
  <si>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</si>
  <si>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</si>
  <si>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</si>
  <si>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</si>
  <si>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</si>
  <si>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</si>
  <si>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</si>
  <si>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</si>
  <si>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</si>
  <si>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</si>
  <si>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</si>
  <si>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</si>
  <si>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</si>
  <si>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</si>
  <si>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</si>
  <si>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</si>
  <si>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</si>
  <si>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</si>
  <si>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</si>
  <si>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</si>
  <si>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</si>
  <si>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</si>
  <si>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</si>
  <si>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</si>
  <si>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</si>
  <si>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</si>
  <si>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</si>
  <si>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</si>
  <si>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</si>
  <si>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</si>
  <si>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</si>
  <si>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</si>
  <si>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</si>
  <si>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</si>
  <si>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</si>
  <si>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</si>
  <si>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</si>
  <si>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</si>
  <si>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</si>
  <si>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</si>
  <si>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</si>
  <si>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</si>
  <si>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</si>
  <si>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</si>
  <si>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</si>
  <si>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</si>
  <si>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</si>
  <si>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</si>
  <si>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</si>
  <si>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</si>
  <si>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</si>
  <si>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</si>
  <si>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</si>
  <si>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</si>
  <si>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</si>
  <si>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</si>
  <si>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</si>
  <si>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</si>
  <si>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</si>
  <si>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</si>
  <si>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</si>
  <si>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</si>
  <si>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</si>
  <si>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</si>
  <si>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</si>
  <si>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</si>
  <si>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</si>
  <si>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</si>
  <si>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</si>
  <si>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</si>
  <si>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</si>
  <si>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</si>
  <si>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</si>
  <si>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</si>
  <si>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</si>
  <si>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</si>
  <si>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</si>
  <si>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</si>
  <si>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</si>
  <si>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</si>
  <si>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</si>
  <si>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</si>
  <si>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</si>
  <si>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</si>
  <si>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</si>
  <si>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</si>
  <si>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</si>
  <si>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</si>
  <si>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</si>
  <si>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</si>
  <si>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</si>
  <si>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</si>
  <si>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</si>
  <si>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</si>
  <si>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</si>
  <si>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</si>
  <si>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</si>
  <si>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</si>
  <si>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</si>
  <si>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</si>
  <si>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</si>
  <si>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</si>
  <si>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</si>
  <si>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</si>
  <si>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</si>
  <si>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</si>
  <si>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</si>
  <si>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</si>
  <si>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</si>
  <si>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</si>
  <si>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</si>
  <si>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</si>
  <si>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</si>
  <si>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</si>
  <si>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</si>
  <si>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</si>
  <si>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</si>
  <si>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</si>
  <si>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</si>
  <si>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</si>
  <si>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</si>
  <si>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</si>
  <si>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</si>
  <si>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</si>
  <si>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</si>
  <si>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</si>
  <si>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</si>
  <si>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</si>
  <si>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</si>
  <si>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</si>
  <si>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</si>
  <si>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</si>
  <si>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</si>
  <si>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</si>
  <si>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</si>
  <si>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</si>
  <si>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</si>
  <si>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</si>
  <si>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</si>
  <si>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</si>
  <si>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</si>
  <si>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</si>
  <si>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</si>
  <si>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</si>
  <si>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</si>
  <si>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</si>
  <si>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</si>
  <si>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</si>
  <si>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</si>
  <si>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</si>
  <si>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</si>
  <si>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</si>
  <si>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</si>
  <si>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</si>
  <si>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</si>
  <si>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</si>
  <si>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</si>
  <si>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</si>
  <si>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</si>
  <si>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</si>
  <si>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</si>
  <si>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</si>
  <si>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</si>
  <si>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</si>
  <si>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</si>
  <si>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</si>
  <si>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</si>
  <si>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</si>
  <si>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</si>
  <si>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</si>
  <si>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</si>
  <si>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</si>
  <si>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</si>
  <si>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</si>
  <si>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</si>
  <si>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</si>
  <si>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</si>
  <si>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</si>
  <si>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</si>
  <si>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</si>
  <si>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</si>
  <si>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</si>
  <si>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</si>
  <si>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</si>
  <si>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</si>
  <si>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</si>
  <si>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</si>
  <si>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</si>
  <si>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</si>
  <si>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</si>
  <si>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</si>
  <si>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</si>
  <si>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</si>
  <si>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</si>
  <si>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</si>
  <si>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</si>
  <si>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</si>
  <si>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</si>
  <si>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</si>
  <si>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</si>
  <si>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</si>
  <si>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</si>
  <si>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</si>
  <si>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</si>
  <si>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</si>
  <si>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</si>
  <si>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</si>
  <si>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</si>
  <si>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</si>
  <si>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</si>
  <si>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</si>
  <si>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</si>
  <si>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</si>
  <si>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</si>
  <si>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</si>
  <si>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</si>
  <si>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</si>
  <si>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</si>
  <si>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</si>
  <si>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</si>
  <si>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</si>
  <si>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</si>
  <si>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</si>
  <si>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</si>
  <si>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</si>
  <si>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</si>
  <si>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</si>
  <si>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</si>
  <si>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</si>
  <si>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</si>
  <si>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</si>
  <si>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</si>
  <si>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</si>
  <si>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</si>
  <si>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</si>
  <si>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</si>
  <si>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</si>
  <si>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</si>
  <si>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</si>
  <si>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</si>
  <si>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</si>
  <si>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</si>
  <si>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</si>
  <si>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</si>
  <si>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</si>
  <si>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</si>
  <si>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</si>
  <si>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</si>
  <si>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</si>
  <si>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</si>
  <si>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</si>
  <si>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</si>
  <si>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</si>
  <si>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</si>
  <si>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</si>
  <si>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</si>
  <si>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</si>
  <si>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</si>
  <si>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</si>
  <si>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</si>
  <si>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</si>
  <si>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</si>
  <si>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</si>
  <si>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</si>
  <si>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</si>
  <si>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</si>
  <si>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</si>
  <si>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</si>
  <si>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</si>
  <si>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</si>
  <si>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</si>
  <si>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</si>
  <si>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</si>
  <si>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</si>
  <si>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</si>
  <si>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</si>
  <si>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</si>
  <si>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</si>
  <si>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</si>
  <si>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</si>
  <si>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</si>
  <si>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</si>
  <si>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</si>
  <si>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</si>
  <si>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</si>
  <si>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</si>
  <si>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</si>
  <si>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</si>
  <si>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</si>
  <si>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</si>
  <si>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</si>
  <si>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</si>
  <si>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</si>
  <si>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</si>
  <si>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</si>
  <si>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</si>
  <si>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</si>
  <si>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</si>
  <si>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</si>
  <si>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</si>
  <si>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</si>
  <si>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</si>
  <si>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</si>
  <si>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</si>
  <si>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</si>
  <si>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</si>
  <si>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</si>
  <si>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</si>
  <si>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</si>
  <si>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</si>
  <si>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</si>
  <si>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</si>
  <si>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</si>
  <si>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</si>
  <si>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</si>
  <si>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</si>
  <si>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</si>
  <si>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</si>
  <si>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</si>
  <si>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</si>
  <si>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</si>
  <si>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</si>
  <si>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</si>
  <si>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</si>
  <si>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</si>
  <si>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</si>
  <si>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</si>
  <si>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</si>
  <si>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</si>
  <si>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</si>
  <si>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</si>
  <si>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</si>
  <si>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</si>
  <si>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</si>
  <si>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</si>
  <si>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</si>
  <si>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</si>
  <si>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</si>
  <si>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</si>
  <si>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</si>
  <si>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</si>
  <si>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</si>
  <si>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</si>
  <si>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</si>
  <si>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</si>
  <si>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</si>
  <si>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</si>
  <si>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</si>
  <si>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</si>
  <si>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</si>
  <si>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</si>
  <si>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</si>
  <si>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</si>
  <si>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</si>
  <si>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</si>
  <si>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</si>
  <si>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</si>
  <si>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</si>
  <si>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</si>
  <si>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</si>
  <si>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</si>
  <si>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</si>
  <si>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</si>
  <si>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</si>
  <si>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</si>
  <si>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</si>
  <si>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</si>
  <si>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</si>
  <si>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</si>
  <si>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</si>
  <si>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</si>
  <si>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</si>
  <si>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</si>
  <si>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</si>
  <si>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</si>
  <si>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</si>
  <si>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</si>
  <si>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</si>
  <si>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</si>
  <si>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</si>
  <si>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</si>
  <si>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</si>
  <si>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</si>
  <si>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</si>
  <si>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</si>
  <si>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</si>
  <si>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</si>
  <si>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</si>
  <si>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</si>
  <si>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</si>
  <si>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</si>
  <si>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</si>
  <si>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</si>
  <si>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</si>
  <si>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</si>
  <si>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</si>
  <si>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</si>
  <si>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</si>
  <si>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</si>
  <si>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</si>
  <si>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</si>
  <si>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</si>
  <si>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</si>
  <si>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</si>
  <si>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</si>
  <si>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</si>
  <si>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</si>
  <si>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</si>
  <si>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</si>
  <si>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</si>
  <si>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</si>
  <si>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</si>
  <si>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</si>
  <si>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</si>
  <si>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</si>
  <si>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</si>
  <si>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</si>
  <si>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</si>
  <si>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</si>
  <si>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</si>
  <si>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</si>
  <si>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</si>
  <si>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</si>
  <si>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</si>
  <si>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</si>
  <si>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</si>
  <si>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</si>
  <si>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</si>
  <si>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</si>
  <si>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</si>
  <si>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</si>
  <si>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</si>
  <si>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</si>
  <si>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</si>
  <si>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</si>
  <si>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</si>
  <si>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</si>
  <si>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</si>
  <si>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</si>
  <si>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</si>
  <si>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</si>
  <si>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</si>
  <si>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</si>
  <si>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</si>
  <si>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</si>
  <si>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</si>
  <si>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</si>
  <si>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</si>
  <si>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</si>
  <si>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</si>
  <si>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</si>
  <si>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</si>
  <si>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</si>
  <si>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</si>
  <si>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</si>
  <si>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</si>
  <si>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</si>
  <si>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</si>
  <si>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</si>
  <si>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</si>
  <si>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</si>
  <si>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</si>
  <si>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</si>
  <si>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</si>
  <si>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</si>
  <si>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</si>
  <si>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</si>
  <si>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</si>
  <si>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</si>
  <si>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</si>
  <si>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</si>
  <si>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</si>
  <si>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</si>
  <si>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</si>
  <si>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</si>
  <si>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</si>
  <si>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</si>
  <si>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</si>
  <si>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</si>
  <si>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</si>
  <si>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</si>
  <si>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</si>
  <si>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</si>
  <si>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</si>
  <si>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</si>
  <si>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</si>
  <si>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</si>
  <si>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</si>
  <si>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</si>
  <si>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</si>
  <si>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</si>
  <si>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</si>
  <si>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</si>
  <si>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</si>
  <si>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</si>
  <si>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</si>
  <si>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</si>
  <si>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</si>
  <si>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</si>
  <si>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</si>
  <si>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</si>
  <si>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</si>
  <si>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</si>
  <si>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</si>
  <si>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</si>
  <si>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</si>
  <si>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</si>
  <si>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</si>
  <si>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</si>
  <si>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</si>
  <si>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</si>
  <si>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</si>
  <si>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</si>
  <si>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</si>
  <si>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</si>
  <si>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</si>
  <si>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</si>
  <si>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</si>
  <si>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</si>
  <si>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</si>
  <si>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</si>
  <si>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</si>
  <si>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</si>
  <si>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</si>
  <si>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</si>
  <si>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</si>
  <si>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</si>
  <si>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</si>
  <si>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</si>
  <si>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</si>
  <si>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</si>
  <si>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</si>
  <si>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</si>
  <si>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</si>
  <si>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</si>
  <si>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</si>
  <si>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</si>
  <si>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</si>
  <si>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</si>
  <si>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</si>
  <si>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</si>
  <si>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</si>
  <si>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</si>
  <si>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</si>
  <si>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</si>
  <si>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</si>
  <si>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</si>
  <si>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</si>
  <si>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</si>
  <si>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</si>
  <si>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</si>
  <si>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</si>
  <si>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</si>
  <si>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</si>
  <si>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</si>
  <si>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</si>
  <si>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</si>
  <si>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</si>
  <si>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</si>
  <si>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</si>
  <si>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</si>
  <si>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</si>
  <si>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</si>
  <si>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</si>
  <si>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</si>
  <si>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</si>
  <si>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</si>
  <si>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</si>
  <si>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</si>
  <si>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</si>
  <si>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</si>
  <si>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</si>
  <si>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</si>
  <si>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</si>
  <si>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</si>
  <si>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</si>
  <si>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</si>
  <si>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</si>
  <si>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</si>
  <si>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</si>
  <si>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</si>
  <si>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</si>
  <si>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</si>
  <si>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</si>
  <si>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</si>
  <si>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</si>
  <si>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</si>
  <si>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</si>
  <si>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</si>
  <si>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</si>
  <si>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</si>
  <si>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</si>
  <si>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</si>
  <si>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</si>
  <si>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</si>
  <si>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</si>
  <si>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</si>
  <si>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</si>
  <si>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</si>
  <si>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</si>
  <si>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</si>
  <si>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</si>
  <si>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</si>
  <si>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</si>
  <si>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</si>
  <si>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</si>
  <si>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</si>
  <si>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</si>
  <si>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</si>
  <si>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</si>
  <si>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</si>
  <si>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</si>
  <si>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</si>
  <si>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</si>
  <si>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</si>
  <si>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</si>
  <si>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</si>
  <si>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</si>
  <si>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</si>
  <si>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</si>
  <si>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</si>
  <si>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</si>
  <si>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</si>
  <si>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</si>
  <si>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</si>
  <si>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</si>
  <si>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</si>
  <si>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</si>
  <si>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</si>
  <si>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</si>
  <si>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</si>
  <si>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</si>
  <si>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</si>
  <si>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</si>
  <si>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</si>
  <si>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</si>
  <si>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</si>
  <si>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</si>
  <si>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</si>
  <si>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</si>
  <si>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</si>
  <si>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</si>
  <si>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</si>
  <si>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</si>
  <si>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</si>
  <si>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</si>
  <si>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</si>
  <si>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</si>
  <si>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</si>
  <si>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</si>
  <si>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</si>
  <si>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</si>
  <si>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</si>
  <si>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</si>
  <si>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</si>
  <si>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</si>
  <si>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</si>
  <si>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</si>
  <si>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</si>
  <si>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</si>
  <si>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</si>
  <si>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</si>
  <si>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</si>
  <si>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</si>
  <si>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</si>
  <si>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</si>
  <si>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</si>
  <si>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</si>
  <si>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</si>
  <si>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</si>
  <si>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</si>
  <si>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</si>
  <si>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</si>
  <si>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</si>
  <si>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</si>
  <si>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</si>
  <si>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</si>
  <si>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</si>
  <si>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</si>
  <si>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</si>
  <si>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</si>
  <si>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</si>
  <si>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</si>
  <si>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</si>
  <si>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</si>
  <si>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</si>
  <si>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</si>
  <si>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</si>
  <si>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</si>
  <si>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</si>
  <si>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</si>
  <si>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</si>
  <si>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</si>
  <si>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</si>
  <si>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</si>
  <si>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</si>
  <si>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</si>
  <si>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</si>
  <si>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</si>
  <si>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</si>
  <si>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</si>
  <si>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</si>
  <si>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</si>
  <si>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</si>
  <si>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</si>
  <si>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</si>
  <si>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</si>
  <si>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</si>
  <si>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</si>
  <si>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</si>
  <si>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</si>
  <si>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</si>
  <si>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</si>
  <si>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</si>
  <si>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</si>
  <si>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</si>
  <si>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</si>
  <si>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</si>
  <si>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</si>
  <si>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</si>
  <si>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</si>
  <si>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</si>
  <si>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</si>
  <si>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</si>
  <si>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</si>
  <si>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</si>
  <si>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</si>
  <si>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</si>
  <si>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</si>
  <si>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</si>
  <si>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</si>
  <si>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</si>
  <si>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</si>
  <si>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</si>
  <si>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</si>
  <si>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</si>
  <si>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</si>
  <si>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</si>
  <si>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</si>
  <si>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</si>
  <si>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</si>
  <si>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</si>
  <si>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</si>
  <si>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</si>
  <si>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</si>
  <si>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</si>
  <si>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</si>
  <si>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</si>
  <si>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</si>
  <si>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</si>
  <si>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</si>
  <si>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</si>
  <si>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</si>
  <si>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</si>
  <si>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</si>
  <si>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</si>
  <si>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</si>
  <si>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</si>
  <si>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</si>
  <si>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</si>
  <si>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</si>
  <si>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</si>
  <si>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</si>
  <si>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</si>
  <si>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</si>
  <si>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</si>
  <si>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</si>
  <si>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</si>
  <si>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</si>
  <si>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</si>
  <si>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</si>
  <si>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</si>
  <si>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</si>
  <si>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</si>
  <si>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</si>
  <si>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</si>
  <si>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</si>
  <si>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</si>
  <si>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</si>
  <si>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</si>
  <si>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</si>
  <si>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</si>
  <si>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</si>
  <si>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</si>
  <si>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</si>
  <si>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</si>
  <si>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</si>
  <si>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</si>
  <si>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</si>
  <si>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</si>
  <si>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</si>
  <si>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</si>
  <si>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</si>
  <si>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</si>
  <si>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</si>
  <si>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</si>
  <si>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</si>
  <si>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</si>
  <si>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</si>
  <si>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</si>
  <si>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</si>
  <si>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</si>
  <si>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</si>
  <si>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</si>
  <si>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</si>
  <si>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</si>
  <si>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</si>
  <si>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</si>
  <si>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</si>
  <si>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</si>
  <si>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</si>
  <si>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</si>
  <si>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</si>
  <si>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</si>
  <si>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</si>
  <si>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</si>
  <si>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</si>
  <si>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</si>
  <si>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</si>
  <si>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</si>
  <si>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</si>
  <si>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</si>
  <si>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</si>
  <si>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</si>
  <si>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</si>
  <si>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</si>
  <si>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</si>
  <si>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</si>
  <si>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</si>
  <si>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</si>
  <si>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</si>
  <si>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</si>
  <si>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</si>
  <si>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</si>
  <si>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</si>
  <si>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</si>
  <si>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</si>
  <si>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</si>
  <si>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</si>
  <si>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</si>
  <si>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</si>
  <si>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</si>
  <si>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</si>
  <si>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</si>
  <si>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</si>
  <si>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</si>
  <si>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</si>
  <si>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</si>
  <si>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</si>
  <si>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</si>
  <si>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</si>
  <si>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</si>
  <si>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</si>
  <si>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</si>
  <si>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</si>
  <si>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</si>
  <si>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</si>
  <si>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</si>
  <si>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</si>
  <si>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</si>
  <si>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</si>
  <si>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</si>
  <si>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</si>
  <si>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</si>
  <si>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</si>
  <si>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</si>
  <si>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</si>
  <si>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</si>
  <si>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</si>
  <si>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</si>
  <si>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</si>
  <si>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</si>
  <si>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</si>
  <si>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</si>
  <si>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</si>
  <si>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</si>
  <si>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</si>
  <si>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</si>
  <si>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</si>
  <si>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</si>
  <si>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</si>
  <si>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</si>
  <si>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</si>
  <si>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</si>
  <si>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</si>
  <si>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</si>
  <si>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</si>
  <si>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</si>
  <si>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</si>
  <si>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</si>
  <si>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</si>
  <si>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</si>
  <si>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</si>
  <si>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</si>
  <si>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</si>
  <si>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</si>
  <si>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</si>
  <si>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</si>
  <si>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</si>
  <si>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</si>
  <si>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</si>
  <si>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</si>
  <si>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</si>
  <si>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</si>
  <si>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</si>
  <si>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</si>
  <si>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</si>
  <si>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</si>
  <si>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</si>
  <si>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</si>
  <si>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</si>
  <si>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</si>
  <si>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</si>
  <si>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</si>
  <si>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</si>
  <si>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</si>
  <si>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</si>
  <si>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</si>
  <si>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</si>
  <si>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</si>
  <si>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</si>
  <si>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</si>
  <si>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</si>
  <si>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</si>
  <si>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</si>
  <si>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</si>
  <si>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</si>
  <si>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</si>
  <si>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</si>
  <si>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</si>
  <si>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</si>
  <si>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</si>
  <si>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</si>
  <si>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</si>
  <si>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</si>
  <si>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</si>
  <si>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</si>
  <si>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</si>
  <si>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</si>
  <si>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</si>
  <si>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</si>
  <si>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</si>
  <si>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</si>
  <si>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</si>
  <si>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</si>
  <si>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</si>
  <si>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</si>
  <si>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</si>
  <si>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</si>
  <si>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</si>
  <si>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</si>
  <si>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</si>
  <si>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</si>
  <si>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</si>
  <si>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</si>
  <si>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</si>
  <si>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</si>
  <si>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</si>
  <si>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</si>
  <si>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</si>
  <si>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</si>
  <si>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</si>
  <si>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</si>
  <si>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</si>
  <si>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</si>
  <si>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</si>
  <si>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</si>
  <si>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</si>
  <si>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</si>
  <si>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</si>
  <si>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</si>
  <si>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</si>
  <si>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</si>
  <si>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</si>
  <si>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</si>
  <si>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</si>
  <si>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</si>
  <si>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</si>
  <si>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</si>
  <si>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</si>
  <si>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</si>
  <si>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</si>
  <si>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</si>
  <si>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</si>
  <si>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</si>
  <si>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</si>
  <si>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</si>
  <si>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</si>
  <si>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</si>
  <si>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</si>
  <si>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</si>
  <si>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</si>
  <si>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</si>
  <si>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</si>
  <si>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</si>
  <si>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</si>
  <si>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</si>
  <si>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</si>
  <si>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</si>
  <si>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</si>
  <si>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</si>
  <si>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</si>
  <si>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</si>
  <si>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</si>
  <si>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</si>
  <si>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</si>
  <si>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</si>
  <si>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</si>
  <si>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</si>
  <si>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</si>
  <si>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</si>
  <si>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</si>
  <si>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</si>
  <si>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</si>
  <si>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</si>
  <si>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</si>
  <si>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</si>
  <si>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</si>
  <si>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</si>
  <si>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</si>
  <si>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</si>
  <si>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</si>
  <si>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</si>
  <si>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</si>
  <si>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</si>
  <si>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</si>
  <si>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</si>
  <si>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</si>
  <si>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</si>
  <si>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</si>
  <si>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</si>
  <si>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</si>
  <si>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</si>
  <si>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</si>
  <si>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</si>
  <si>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</si>
  <si>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</si>
  <si>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</si>
  <si>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</si>
  <si>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</si>
  <si>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</si>
  <si>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</si>
  <si>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</si>
  <si>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</si>
  <si>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</si>
  <si>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</si>
  <si>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</si>
  <si>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</si>
  <si>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</si>
  <si>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</si>
  <si>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</si>
  <si>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</si>
  <si>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</si>
  <si>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</si>
  <si>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</si>
  <si>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</si>
  <si>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</si>
  <si>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</si>
  <si>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</si>
  <si>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</si>
  <si>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</si>
  <si>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</si>
  <si>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</si>
  <si>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</si>
  <si>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</si>
  <si>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</si>
  <si>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</si>
  <si>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</si>
  <si>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</si>
  <si>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</si>
  <si>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</si>
  <si>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</si>
  <si>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</si>
  <si>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</si>
  <si>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</si>
  <si>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</si>
  <si>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</si>
  <si>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</si>
  <si>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</si>
  <si>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</si>
  <si>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</si>
  <si>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</si>
  <si>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</si>
  <si>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</si>
  <si>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</si>
  <si>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</si>
  <si>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</si>
  <si>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</si>
  <si>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</si>
  <si>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</si>
  <si>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</si>
  <si>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</si>
  <si>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</si>
  <si>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</si>
  <si>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</si>
  <si>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</si>
  <si>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</si>
  <si>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</si>
  <si>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</si>
  <si>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</si>
  <si>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</si>
  <si>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</si>
  <si>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</si>
  <si>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</si>
  <si>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</si>
  <si>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</si>
  <si>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</si>
  <si>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</si>
  <si>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</si>
  <si>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</si>
  <si>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</si>
  <si>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</si>
  <si>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</si>
  <si>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</si>
  <si>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</si>
  <si>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</si>
  <si>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</si>
  <si>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</si>
  <si>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</si>
  <si>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</si>
  <si>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</si>
  <si>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</si>
  <si>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</si>
  <si>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</si>
  <si>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</si>
  <si>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</si>
  <si>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</si>
  <si>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</si>
  <si>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</si>
  <si>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</si>
  <si>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</si>
  <si>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</si>
  <si>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</si>
  <si>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</si>
  <si>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</si>
  <si>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</si>
  <si>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</si>
  <si>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</si>
  <si>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</si>
  <si>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</si>
  <si>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</si>
  <si>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</si>
  <si>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</si>
  <si>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</si>
  <si>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</si>
  <si>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</si>
  <si>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</si>
  <si>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</si>
  <si>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</si>
  <si>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</si>
  <si>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</si>
  <si>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</si>
  <si>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</si>
  <si>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</si>
  <si>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</si>
  <si>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</si>
  <si>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</si>
  <si>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</si>
  <si>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</si>
  <si>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</si>
  <si>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</si>
  <si>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</si>
  <si>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</si>
  <si>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</si>
  <si>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</si>
  <si>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</si>
  <si>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</si>
  <si>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</si>
  <si>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</si>
  <si>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</si>
  <si>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</si>
  <si>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</si>
  <si>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</si>
  <si>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</si>
  <si>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</si>
  <si>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</si>
  <si>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</si>
  <si>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</si>
  <si>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</si>
  <si>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</si>
  <si>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</si>
  <si>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</si>
  <si>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</si>
  <si>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</si>
  <si>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</si>
  <si>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</si>
  <si>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</si>
  <si>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</si>
  <si>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</si>
  <si>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</si>
  <si>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</si>
  <si>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</si>
  <si>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</si>
  <si>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</si>
  <si>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</si>
  <si>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</si>
  <si>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</si>
  <si>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</si>
  <si>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</si>
  <si>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</si>
  <si>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</si>
  <si>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</si>
  <si>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</si>
  <si>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</si>
  <si>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</si>
  <si>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</si>
  <si>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</si>
  <si>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</si>
  <si>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</si>
  <si>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</si>
  <si>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</si>
  <si>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</si>
  <si>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</si>
  <si>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</si>
  <si>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</si>
  <si>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</si>
  <si>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</si>
  <si>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</si>
  <si>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</si>
  <si>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</si>
  <si>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</si>
  <si>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</si>
  <si>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</si>
  <si>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</si>
  <si>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</si>
  <si>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</si>
  <si>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</si>
  <si>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</si>
  <si>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</si>
  <si>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</si>
  <si>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</si>
  <si>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</si>
  <si>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</si>
  <si>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</si>
  <si>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</si>
  <si>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</si>
  <si>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</si>
  <si>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</si>
  <si>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</si>
  <si>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</si>
  <si>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</si>
  <si>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</si>
  <si>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</si>
  <si>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</si>
  <si>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</si>
  <si>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</si>
  <si>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</si>
  <si>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</si>
  <si>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</si>
  <si>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</si>
  <si>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</si>
  <si>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</si>
  <si>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</si>
  <si>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</si>
  <si>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</si>
  <si>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</si>
  <si>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</si>
  <si>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</si>
  <si>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</si>
  <si>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</si>
  <si>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</si>
  <si>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</si>
  <si>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</si>
  <si>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</si>
  <si>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</si>
  <si>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</si>
  <si>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</si>
  <si>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</si>
  <si>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</si>
  <si>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</si>
  <si>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</si>
  <si>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</si>
  <si>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</si>
  <si>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</si>
  <si>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</si>
  <si>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</si>
  <si>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</si>
  <si>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</si>
  <si>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</si>
  <si>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</si>
  <si>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</si>
  <si>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</si>
  <si>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</si>
  <si>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</si>
  <si>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</si>
  <si>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</si>
  <si>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</si>
  <si>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</si>
  <si>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</si>
  <si>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</si>
  <si>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</si>
  <si>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</si>
  <si>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</si>
  <si>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</si>
  <si>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</si>
  <si>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</si>
  <si>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</si>
  <si>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</si>
  <si>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</si>
  <si>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</si>
  <si>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</si>
  <si>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</si>
  <si>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</si>
  <si>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</si>
  <si>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</si>
  <si>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</si>
  <si>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</si>
  <si>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</si>
  <si>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</si>
  <si>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</si>
  <si>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</si>
  <si>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</si>
  <si>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</si>
  <si>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</si>
  <si>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</si>
  <si>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</si>
  <si>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</si>
  <si>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</si>
  <si>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</si>
  <si>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</si>
  <si>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</si>
  <si>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</si>
  <si>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</si>
  <si>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</si>
  <si>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</si>
  <si>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</si>
  <si>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</si>
  <si>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</si>
  <si>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</si>
  <si>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</si>
  <si>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</si>
  <si>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</si>
  <si>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</si>
  <si>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</si>
  <si>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</si>
  <si>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</si>
  <si>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</si>
  <si>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</si>
  <si>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</si>
  <si>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</si>
  <si>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</si>
  <si>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</si>
  <si>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</si>
  <si>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</si>
  <si>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</si>
  <si>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</si>
  <si>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</si>
  <si>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</si>
  <si>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</si>
  <si>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</si>
  <si>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</si>
  <si>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</si>
  <si>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</si>
  <si>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</si>
  <si>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</si>
  <si>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</si>
  <si>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</si>
  <si>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</si>
  <si>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</si>
  <si>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</si>
  <si>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</si>
  <si>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</si>
  <si>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</si>
  <si>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</si>
  <si>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</si>
  <si>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</si>
  <si>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</si>
  <si>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</si>
  <si>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</si>
  <si>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</si>
  <si>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</si>
  <si>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</si>
  <si>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</si>
  <si>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</si>
  <si>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</si>
  <si>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</si>
  <si>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</si>
  <si>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</si>
  <si>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</si>
  <si>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</si>
  <si>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</si>
  <si>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</si>
  <si>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</si>
  <si>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</si>
  <si>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</si>
  <si>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</si>
  <si>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</si>
  <si>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</si>
  <si>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</si>
  <si>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</si>
  <si>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</si>
  <si>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</si>
  <si>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</si>
  <si>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</si>
  <si>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</si>
  <si>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</si>
  <si>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</si>
  <si>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</si>
  <si>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</si>
  <si>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</si>
  <si>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</si>
  <si>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</si>
  <si>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</si>
  <si>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</si>
  <si>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</si>
  <si>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</si>
  <si>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</si>
  <si>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</si>
  <si>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</si>
  <si>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</si>
  <si>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</si>
  <si>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</si>
  <si>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</si>
  <si>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</si>
  <si>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</si>
  <si>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</si>
  <si>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</si>
  <si>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</si>
  <si>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</si>
  <si>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</si>
  <si>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</si>
  <si>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</si>
  <si>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</si>
  <si>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</si>
  <si>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</si>
  <si>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</si>
  <si>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</si>
  <si>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</si>
  <si>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</si>
  <si>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</si>
  <si>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</si>
  <si>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</si>
  <si>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</si>
  <si>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</si>
  <si>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</si>
  <si>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</si>
  <si>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</si>
  <si>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</si>
  <si>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</si>
  <si>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</si>
  <si>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</si>
  <si>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</si>
  <si>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</si>
  <si>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</si>
  <si>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</si>
  <si>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</si>
  <si>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</si>
  <si>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</si>
  <si>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</si>
  <si>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</si>
  <si>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</si>
  <si>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</si>
  <si>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</si>
  <si>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</si>
  <si>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</si>
  <si>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</si>
  <si>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</si>
  <si>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</si>
  <si>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</si>
  <si>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</si>
  <si>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</si>
  <si>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</si>
  <si>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</si>
  <si>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</si>
  <si>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</si>
  <si>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</si>
  <si>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</si>
  <si>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</si>
  <si>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</si>
  <si>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</si>
  <si>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</si>
  <si>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</si>
  <si>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</si>
  <si>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</si>
  <si>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</si>
  <si>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</si>
  <si>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</si>
  <si>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</si>
  <si>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</si>
  <si>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</si>
  <si>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</si>
  <si>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</si>
  <si>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</si>
  <si>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</si>
  <si>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</si>
  <si>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</si>
  <si>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</si>
  <si>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</si>
  <si>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</si>
  <si>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</si>
  <si>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</si>
  <si>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</si>
  <si>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</si>
  <si>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</si>
  <si>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</si>
  <si>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</si>
  <si>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</si>
  <si>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</si>
  <si>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</si>
  <si>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</si>
  <si>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</si>
  <si>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</si>
  <si>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</si>
  <si>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</si>
  <si>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</si>
  <si>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</si>
  <si>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</si>
  <si>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</si>
  <si>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</si>
  <si>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</si>
  <si>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</si>
  <si>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</si>
  <si>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</si>
  <si>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</si>
  <si>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</si>
  <si>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</si>
  <si>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</si>
  <si>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</si>
  <si>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</si>
  <si>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</si>
  <si>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</si>
  <si>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</si>
  <si>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</si>
  <si>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</si>
  <si>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</si>
  <si>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</si>
  <si>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</si>
  <si>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</si>
  <si>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</si>
  <si>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</si>
  <si>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</si>
  <si>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</si>
  <si>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</si>
  <si>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</si>
  <si>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</si>
  <si>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</si>
  <si>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</si>
  <si>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</si>
  <si>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</si>
  <si>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</si>
  <si>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</si>
  <si>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</si>
  <si>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</si>
  <si>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</si>
  <si>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</si>
  <si>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</si>
  <si>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</si>
  <si>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</si>
  <si>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</si>
  <si>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</si>
  <si>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</si>
  <si>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</si>
  <si>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</si>
  <si>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</si>
  <si>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</si>
  <si>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</si>
  <si>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</si>
  <si>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</si>
  <si>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</si>
  <si>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</si>
  <si>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</si>
  <si>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</si>
  <si>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</si>
  <si>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</si>
  <si>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</si>
  <si>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</si>
  <si>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</si>
  <si>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</si>
  <si>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</si>
  <si>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</si>
  <si>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</si>
  <si>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</si>
  <si>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</si>
  <si>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</si>
  <si>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</si>
  <si>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</si>
  <si>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</si>
  <si>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</si>
  <si>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</si>
  <si>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</si>
  <si>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</si>
  <si>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</si>
  <si>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</si>
  <si>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</si>
  <si>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</si>
  <si>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</si>
  <si>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</si>
  <si>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</si>
  <si>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</si>
  <si>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</si>
  <si>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</si>
  <si>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</si>
  <si>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</si>
  <si>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</si>
  <si>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</si>
  <si>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</si>
  <si>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</si>
  <si>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</si>
  <si>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</si>
  <si>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</si>
  <si>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</si>
  <si>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</si>
  <si>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</si>
  <si>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</si>
  <si>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</si>
  <si>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</si>
  <si>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</si>
  <si>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</si>
  <si>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</si>
  <si>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</si>
  <si>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</si>
  <si>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</si>
  <si>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</si>
  <si>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</si>
  <si>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</si>
  <si>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</si>
  <si>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</si>
  <si>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</si>
  <si>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</si>
  <si>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</si>
  <si>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</si>
  <si>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</si>
  <si>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</si>
  <si>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</si>
  <si>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</si>
  <si>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</si>
  <si>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</si>
  <si>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</si>
  <si>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</si>
  <si>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</si>
  <si>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</si>
  <si>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</si>
  <si>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</si>
  <si>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</si>
  <si>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</si>
  <si>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</si>
  <si>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</si>
  <si>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</si>
  <si>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</si>
  <si>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</si>
  <si>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</si>
  <si>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</si>
  <si>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</si>
  <si>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</si>
  <si>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</si>
  <si>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</si>
  <si>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</si>
  <si>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</si>
  <si>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</si>
  <si>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</si>
  <si>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</si>
  <si>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</si>
  <si>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</si>
  <si>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</si>
  <si>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</si>
  <si>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</si>
  <si>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</si>
  <si>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</si>
  <si>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</si>
  <si>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</si>
  <si>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</si>
  <si>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</si>
  <si>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</si>
  <si>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</si>
  <si>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</si>
  <si>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</si>
  <si>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</si>
  <si>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</si>
  <si>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</si>
  <si>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</si>
  <si>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</si>
  <si>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</si>
  <si>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</si>
  <si>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</si>
  <si>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</si>
  <si>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</si>
  <si>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</si>
  <si>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</si>
  <si>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</si>
  <si>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</si>
  <si>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</si>
  <si>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</si>
  <si>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</si>
  <si>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</si>
  <si>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</si>
  <si>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</si>
  <si>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</si>
  <si>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</si>
  <si>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</si>
  <si>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</si>
  <si>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</si>
  <si>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</si>
  <si>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</si>
  <si>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</si>
  <si>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</si>
  <si>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</si>
  <si>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</si>
  <si>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</si>
  <si>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</si>
  <si>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</si>
  <si>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</si>
  <si>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</si>
  <si>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</si>
  <si>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</si>
  <si>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</si>
  <si>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</si>
  <si>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</si>
  <si>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</si>
  <si>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</si>
  <si>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</si>
  <si>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</si>
  <si>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</si>
  <si>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</si>
  <si>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</si>
  <si>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</si>
  <si>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</si>
  <si>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</si>
  <si>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</si>
  <si>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</si>
  <si>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</si>
  <si>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</si>
  <si>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</si>
  <si>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</si>
  <si>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</si>
  <si>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</si>
  <si>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</si>
  <si>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</si>
  <si>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</si>
  <si>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</si>
  <si>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</si>
  <si>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</si>
  <si>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</si>
  <si>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</si>
  <si>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</si>
  <si>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</si>
  <si>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</si>
  <si>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</si>
  <si>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</si>
  <si>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</si>
  <si>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</si>
  <si>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</si>
  <si>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</si>
  <si>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</si>
  <si>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</si>
  <si>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</si>
  <si>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</si>
  <si>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</si>
  <si>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</si>
  <si>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</si>
  <si>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</si>
  <si>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</si>
  <si>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</si>
  <si>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</si>
  <si>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</si>
  <si>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</si>
  <si>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</si>
  <si>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</si>
  <si>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</si>
  <si>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</si>
  <si>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</si>
  <si>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</si>
  <si>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</si>
  <si>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</si>
  <si>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</si>
  <si>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</si>
  <si>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</si>
  <si>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</si>
  <si>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</si>
  <si>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</si>
  <si>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</si>
  <si>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</si>
  <si>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</si>
  <si>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</si>
  <si>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</si>
  <si>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</si>
  <si>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</si>
  <si>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</si>
  <si>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</si>
  <si>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</si>
  <si>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</si>
  <si>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</si>
  <si>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</si>
  <si>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</si>
  <si>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</si>
  <si>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</si>
  <si>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</si>
  <si>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</si>
  <si>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</si>
  <si>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</si>
  <si>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</si>
  <si>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</si>
  <si>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</si>
  <si>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</si>
  <si>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</si>
  <si>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</si>
  <si>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</si>
  <si>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</si>
  <si>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</si>
  <si>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</si>
  <si>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</si>
  <si>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</si>
  <si>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</si>
  <si>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</si>
  <si>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</si>
  <si>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</si>
  <si>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</si>
  <si>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</si>
  <si>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</si>
  <si>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</si>
  <si>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</si>
  <si>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</si>
  <si>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</si>
  <si>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</si>
  <si>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</si>
  <si>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</si>
  <si>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</si>
  <si>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</si>
  <si>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</si>
  <si>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</si>
  <si>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</si>
  <si>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</si>
  <si>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</si>
  <si>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</si>
  <si>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</si>
  <si>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</si>
  <si>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</si>
  <si>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</si>
  <si>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</si>
  <si>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</si>
  <si>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</si>
  <si>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</si>
  <si>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</si>
  <si>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</si>
  <si>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</si>
  <si>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</si>
  <si>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</si>
  <si>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</si>
  <si>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</si>
  <si>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</si>
  <si>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</si>
  <si>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</si>
  <si>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</si>
  <si>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</si>
  <si>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</si>
  <si>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</si>
  <si>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</si>
  <si>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</si>
  <si>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</si>
  <si>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</si>
  <si>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</si>
  <si>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</si>
  <si>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</si>
  <si>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</si>
  <si>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</si>
  <si>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</si>
  <si>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</si>
  <si>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</si>
  <si>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</si>
  <si>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</si>
  <si>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</si>
  <si>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</si>
  <si>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</si>
  <si>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</si>
  <si>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</si>
  <si>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</si>
  <si>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</si>
  <si>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</si>
  <si>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</si>
  <si>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</si>
  <si>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</si>
  <si>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</si>
  <si>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</si>
  <si>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</si>
  <si>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</si>
  <si>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</si>
  <si>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</si>
  <si>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</si>
  <si>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</si>
  <si>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</si>
  <si>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</si>
  <si>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</si>
  <si>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</si>
  <si>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</si>
  <si>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</si>
  <si>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</si>
  <si>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</si>
  <si>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</si>
  <si>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</si>
  <si>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</si>
  <si>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</si>
  <si>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</si>
  <si>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</si>
  <si>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</si>
  <si>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</si>
  <si>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</si>
  <si>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</si>
  <si>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</si>
  <si>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</si>
  <si>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</si>
  <si>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</si>
  <si>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</si>
  <si>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</si>
  <si>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</si>
  <si>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</si>
  <si>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</si>
  <si>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</si>
  <si>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</si>
  <si>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</si>
  <si>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</si>
  <si>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</si>
  <si>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</si>
  <si>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</si>
  <si>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</si>
  <si>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</si>
  <si>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</si>
  <si>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</si>
  <si>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</si>
  <si>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</si>
  <si>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</si>
  <si>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</si>
  <si>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</si>
  <si>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</si>
  <si>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</si>
  <si>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</si>
  <si>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</si>
  <si>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</si>
  <si>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</si>
  <si>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</si>
  <si>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</si>
  <si>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</si>
  <si>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</si>
  <si>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</si>
  <si>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</si>
  <si>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</si>
  <si>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</si>
  <si>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</si>
  <si>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</si>
  <si>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</si>
  <si>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</si>
  <si>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</si>
  <si>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</si>
  <si>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</si>
  <si>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</si>
  <si>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</si>
  <si>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</si>
  <si>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</si>
  <si>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</si>
  <si>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</si>
  <si>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</si>
  <si>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</si>
  <si>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</si>
  <si>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</si>
  <si>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</si>
  <si>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</si>
  <si>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</si>
  <si>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</si>
  <si>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</si>
  <si>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</si>
  <si>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</si>
  <si>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</si>
  <si>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</si>
  <si>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</si>
  <si>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</si>
  <si>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</si>
  <si>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</si>
  <si>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</si>
  <si>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</si>
  <si>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</si>
  <si>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</si>
  <si>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</si>
  <si>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</si>
  <si>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</si>
  <si>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</si>
  <si>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</si>
  <si>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</si>
  <si>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</si>
  <si>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</si>
  <si>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</si>
  <si>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</si>
  <si>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</si>
  <si>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</si>
  <si>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</si>
  <si>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</si>
  <si>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</si>
  <si>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</si>
  <si>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</si>
  <si>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</si>
  <si>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</si>
  <si>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</si>
  <si>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</si>
  <si>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</si>
  <si>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</si>
  <si>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</si>
  <si>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</si>
  <si>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</si>
  <si>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</si>
  <si>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</si>
  <si>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</si>
  <si>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</si>
  <si>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</si>
  <si>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</si>
  <si>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</si>
  <si>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</si>
  <si>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</si>
  <si>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</si>
  <si>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</si>
  <si>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</si>
  <si>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</si>
  <si>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</si>
  <si>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</si>
  <si>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</si>
  <si>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</si>
  <si>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</si>
  <si>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</si>
  <si>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</si>
  <si>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</si>
  <si>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</si>
  <si>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</si>
  <si>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</si>
  <si>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</si>
  <si>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</si>
  <si>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</si>
  <si>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</si>
  <si>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</si>
  <si>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</si>
  <si>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</si>
  <si>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</si>
  <si>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</si>
  <si>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</si>
  <si>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</si>
  <si>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</si>
  <si>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</si>
  <si>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</si>
  <si>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</si>
  <si>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</si>
  <si>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</si>
  <si>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</si>
  <si>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</si>
  <si>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</si>
  <si>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</si>
  <si>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</si>
  <si>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</si>
  <si>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</si>
  <si>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</si>
  <si>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</si>
  <si>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</si>
  <si>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</si>
  <si>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</si>
  <si>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</si>
  <si>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</si>
  <si>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</si>
  <si>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</si>
  <si>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</si>
  <si>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</si>
  <si>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</si>
  <si>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</si>
  <si>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</si>
  <si>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</si>
  <si>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</si>
  <si>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</si>
  <si>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</si>
  <si>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</si>
  <si>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</si>
  <si>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</si>
  <si>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</si>
  <si>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</si>
  <si>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</si>
  <si>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</si>
  <si>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</si>
  <si>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</si>
  <si>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</si>
  <si>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</si>
  <si>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</si>
  <si>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</si>
  <si>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</si>
  <si>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</si>
  <si>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</si>
  <si>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</si>
  <si>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</si>
  <si>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</si>
  <si>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</si>
  <si>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</si>
  <si>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</si>
  <si>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</si>
  <si>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</si>
  <si>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</si>
  <si>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</si>
  <si>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</si>
  <si>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</si>
  <si>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</si>
  <si>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</si>
  <si>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</si>
  <si>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</si>
  <si>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</si>
  <si>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</si>
  <si>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</si>
  <si>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</si>
  <si>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</si>
  <si>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</si>
  <si>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</si>
  <si>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</si>
  <si>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</si>
  <si>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</si>
  <si>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</si>
  <si>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</si>
  <si>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</si>
  <si>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</si>
  <si>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</si>
  <si>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</si>
  <si>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</si>
  <si>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</si>
  <si>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</si>
  <si>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</si>
  <si>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</si>
  <si>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</si>
  <si>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</si>
  <si>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</si>
  <si>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</si>
  <si>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</si>
  <si>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</si>
  <si>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</si>
  <si>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</si>
  <si>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</si>
  <si>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</si>
  <si>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</si>
  <si>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</si>
  <si>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</si>
  <si>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</si>
  <si>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</si>
  <si>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</si>
  <si>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</si>
  <si>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</si>
  <si>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</si>
  <si>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</si>
  <si>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</si>
  <si>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</si>
  <si>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</si>
  <si>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</si>
  <si>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</si>
  <si>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</si>
  <si>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</si>
  <si>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</si>
  <si>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</si>
  <si>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</si>
  <si>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</si>
  <si>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</si>
  <si>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</si>
  <si>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</si>
  <si>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</si>
  <si>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</si>
  <si>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</si>
  <si>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</si>
  <si>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</si>
  <si>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</si>
  <si>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</si>
  <si>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</si>
  <si>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</si>
  <si>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</si>
  <si>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</si>
  <si>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</si>
  <si>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</si>
  <si>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</si>
  <si>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</si>
  <si>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</si>
  <si>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</si>
  <si>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</si>
  <si>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</si>
  <si>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</si>
  <si>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</si>
  <si>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</si>
  <si>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</si>
  <si>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</si>
  <si>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</si>
  <si>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</si>
  <si>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</si>
  <si>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</si>
  <si>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</si>
  <si>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</si>
  <si>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</si>
  <si>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</si>
  <si>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</si>
  <si>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</si>
  <si>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</si>
  <si>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</si>
  <si>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</si>
  <si>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</si>
  <si>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</si>
  <si>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</si>
  <si>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</si>
  <si>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</si>
  <si>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</si>
  <si>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</si>
  <si>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</si>
  <si>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</si>
  <si>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</si>
  <si>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</si>
  <si>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</si>
  <si>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</si>
  <si>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</si>
  <si>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</si>
  <si>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</si>
  <si>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</si>
  <si>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</si>
  <si>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</si>
  <si>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</si>
  <si>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</si>
  <si>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</si>
  <si>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</si>
  <si>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</si>
  <si>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</si>
  <si>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</si>
  <si>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</si>
  <si>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</si>
  <si>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</si>
  <si>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</si>
  <si>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</si>
  <si>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</si>
  <si>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</si>
  <si>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</si>
  <si>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</si>
  <si>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</si>
  <si>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</si>
  <si>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</si>
  <si>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</si>
  <si>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</si>
  <si>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</si>
  <si>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</si>
  <si>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</si>
  <si>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</si>
  <si>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</si>
  <si>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</si>
  <si>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</si>
  <si>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</si>
  <si>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</si>
  <si>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</si>
  <si>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</si>
  <si>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</si>
  <si>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</si>
  <si>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</si>
  <si>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</si>
  <si>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</si>
  <si>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</si>
  <si>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</si>
  <si>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</si>
  <si>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</si>
  <si>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</si>
  <si>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</si>
  <si>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</si>
  <si>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</si>
  <si>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</si>
  <si>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</si>
  <si>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</si>
  <si>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</si>
  <si>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</si>
  <si>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</si>
  <si>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</si>
  <si>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</si>
  <si>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</si>
  <si>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</si>
  <si>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</si>
  <si>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</si>
  <si>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</si>
  <si>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</si>
  <si>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</si>
  <si>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</si>
  <si>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</si>
  <si>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</si>
  <si>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</si>
  <si>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</si>
  <si>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</si>
  <si>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</si>
  <si>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</si>
  <si>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</si>
  <si>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</si>
  <si>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</si>
  <si>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</si>
  <si>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</si>
  <si>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</si>
  <si>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</si>
  <si>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</si>
  <si>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</si>
  <si>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</si>
  <si>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</si>
  <si>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</si>
  <si>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</si>
  <si>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</si>
  <si>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</si>
  <si>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</si>
  <si>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</si>
  <si>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</si>
  <si>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</si>
  <si>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</si>
  <si>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</si>
  <si>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</si>
  <si>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</si>
  <si>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</si>
  <si>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</si>
  <si>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</si>
  <si>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</si>
  <si>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</si>
  <si>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</si>
  <si>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</si>
  <si>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</si>
  <si>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</si>
  <si>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</si>
  <si>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</si>
  <si>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</si>
  <si>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</si>
  <si>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</si>
  <si>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</si>
  <si>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</si>
  <si>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</si>
  <si>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</si>
  <si>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</si>
  <si>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</si>
  <si>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</si>
  <si>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</si>
  <si>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</si>
  <si>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</si>
  <si>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</si>
  <si>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</si>
  <si>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</si>
  <si>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</si>
  <si>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</si>
  <si>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</si>
  <si>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</si>
  <si>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</si>
  <si>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</si>
  <si>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</si>
  <si>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</si>
  <si>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</si>
  <si>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</si>
  <si>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</si>
  <si>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</si>
  <si>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</si>
  <si>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</si>
  <si>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</si>
  <si>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</si>
  <si>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</si>
  <si>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</si>
  <si>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</si>
  <si>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</si>
  <si>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</si>
  <si>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</si>
  <si>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</si>
  <si>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</si>
  <si>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</si>
  <si>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</si>
  <si>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</si>
  <si>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</si>
  <si>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</si>
  <si>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</si>
  <si>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</si>
  <si>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</si>
  <si>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</si>
  <si>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</si>
  <si>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</si>
  <si>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</si>
  <si>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</si>
  <si>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</si>
  <si>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</si>
  <si>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</si>
  <si>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</si>
  <si>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</si>
  <si>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</si>
  <si>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</si>
  <si>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</si>
  <si>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</si>
  <si>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</si>
  <si>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</si>
  <si>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</si>
  <si>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</si>
  <si>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</si>
  <si>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</si>
  <si>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</si>
  <si>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</si>
  <si>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</si>
  <si>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</si>
  <si>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</si>
  <si>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</si>
  <si>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</si>
  <si>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</si>
  <si>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</si>
  <si>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</si>
  <si>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</si>
  <si>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</si>
  <si>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</si>
  <si>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</si>
  <si>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</si>
  <si>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</si>
  <si>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</si>
  <si>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</si>
  <si>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</si>
  <si>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</si>
  <si>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</si>
  <si>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</si>
  <si>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</si>
  <si>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</si>
  <si>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</si>
  <si>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</si>
  <si>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</si>
  <si>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</si>
  <si>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</si>
  <si>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</si>
  <si>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</si>
  <si>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</si>
  <si>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</si>
  <si>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</si>
  <si>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</si>
  <si>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</si>
  <si>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</si>
  <si>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</si>
  <si>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</si>
  <si>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</si>
  <si>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</si>
  <si>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</si>
  <si>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</si>
  <si>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</si>
  <si>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</si>
  <si>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</si>
  <si>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</si>
  <si>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</si>
  <si>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</si>
  <si>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</si>
  <si>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</si>
  <si>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</si>
  <si>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</si>
  <si>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</si>
  <si>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</si>
  <si>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</si>
  <si>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</si>
  <si>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</si>
  <si>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</si>
  <si>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</si>
  <si>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</si>
  <si>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</si>
  <si>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</si>
  <si>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</si>
  <si>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</si>
  <si>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</si>
  <si>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</si>
  <si>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</si>
  <si>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</si>
  <si>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</si>
  <si>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</si>
  <si>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</si>
  <si>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</si>
  <si>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</si>
  <si>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</si>
  <si>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</si>
  <si>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</si>
  <si>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</si>
  <si>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</si>
  <si>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</si>
  <si>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</si>
  <si>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</si>
  <si>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</si>
  <si>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</si>
  <si>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</si>
  <si>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</si>
  <si>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</si>
  <si>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</si>
  <si>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</si>
  <si>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</si>
  <si>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</si>
  <si>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</si>
  <si>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</si>
  <si>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</si>
  <si>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</si>
  <si>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</si>
  <si>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</si>
  <si>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</si>
  <si>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</si>
  <si>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</si>
  <si>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</si>
  <si>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</si>
  <si>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</si>
  <si>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</si>
  <si>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</si>
  <si>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</si>
  <si>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</si>
  <si>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</si>
  <si>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</si>
  <si>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</si>
  <si>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</si>
  <si>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</si>
  <si>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</si>
  <si>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</si>
  <si>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</si>
  <si>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</si>
  <si>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</si>
  <si>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</si>
  <si>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</si>
  <si>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</si>
  <si>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</si>
  <si>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</si>
  <si>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</si>
  <si>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</si>
  <si>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</si>
  <si>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</si>
  <si>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</si>
  <si>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</si>
  <si>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</si>
  <si>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</si>
  <si>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</si>
  <si>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</si>
  <si>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</si>
  <si>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</si>
  <si>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</si>
  <si>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</si>
  <si>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</si>
  <si>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</si>
  <si>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</si>
  <si>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</si>
  <si>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</si>
  <si>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</si>
  <si>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</si>
  <si>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</si>
  <si>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</si>
  <si>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</si>
  <si>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</si>
  <si>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</si>
  <si>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</si>
  <si>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</si>
  <si>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</si>
  <si>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</si>
  <si>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</si>
  <si>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</si>
  <si>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</si>
  <si>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</si>
  <si>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</si>
  <si>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</si>
  <si>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</si>
  <si>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</si>
  <si>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</si>
  <si>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</si>
  <si>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</si>
  <si>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</si>
  <si>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</si>
  <si>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</si>
  <si>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</si>
  <si>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</si>
  <si>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</si>
  <si>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</si>
  <si>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</si>
  <si>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</si>
  <si>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</si>
  <si>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</si>
  <si>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</si>
  <si>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</si>
  <si>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</si>
  <si>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</si>
  <si>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</si>
  <si>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</si>
  <si>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</si>
  <si>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</si>
  <si>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</si>
  <si>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</si>
  <si>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</si>
  <si>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</si>
  <si>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</si>
  <si>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</si>
  <si>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</si>
  <si>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</si>
  <si>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</si>
  <si>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</si>
  <si>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</si>
  <si>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</si>
  <si>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</si>
  <si>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</si>
  <si>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</si>
  <si>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</si>
  <si>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</si>
  <si>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</si>
  <si>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</si>
  <si>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</si>
  <si>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</si>
  <si>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</si>
  <si>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</si>
  <si>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</si>
  <si>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</si>
  <si>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</si>
  <si>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</si>
  <si>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</si>
  <si>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</si>
  <si>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</si>
  <si>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</si>
  <si>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</si>
  <si>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</si>
  <si>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</si>
  <si>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</si>
  <si>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</si>
  <si>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</si>
  <si>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</si>
  <si>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</si>
  <si>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</si>
  <si>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</si>
  <si>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</si>
  <si>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</si>
  <si>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</si>
  <si>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</si>
  <si>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</si>
  <si>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</si>
  <si>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</si>
  <si>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</si>
  <si>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</si>
  <si>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</si>
  <si>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</si>
  <si>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</si>
  <si>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</si>
  <si>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</si>
  <si>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</si>
  <si>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</si>
  <si>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</si>
  <si>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</si>
  <si>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</si>
  <si>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</si>
  <si>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</si>
  <si>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</si>
  <si>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</si>
  <si>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</si>
  <si>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</si>
  <si>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</si>
  <si>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</si>
  <si>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</si>
  <si>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</si>
  <si>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</si>
  <si>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</si>
  <si>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</si>
  <si>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</si>
  <si>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</si>
  <si>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</si>
  <si>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</si>
  <si>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</si>
  <si>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</si>
  <si>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</si>
  <si>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</si>
  <si>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</si>
  <si>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</si>
  <si>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</si>
  <si>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</si>
  <si>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</si>
  <si>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</si>
  <si>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</si>
  <si>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</si>
  <si>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</si>
  <si>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</si>
  <si>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</si>
  <si>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</si>
  <si>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</si>
  <si>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</si>
  <si>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</si>
  <si>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</si>
  <si>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</si>
  <si>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</si>
  <si>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</si>
  <si>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</si>
  <si>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</si>
  <si>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</si>
  <si>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</si>
  <si>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</si>
  <si>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</si>
  <si>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</si>
  <si>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</si>
  <si>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</si>
  <si>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</si>
  <si>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</si>
  <si>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</si>
  <si>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</si>
  <si>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</si>
  <si>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</si>
  <si>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</si>
  <si>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</si>
  <si>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</si>
  <si>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</si>
  <si>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</si>
  <si>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</si>
  <si>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</si>
  <si>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</si>
  <si>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</si>
  <si>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</si>
  <si>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</si>
  <si>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</si>
  <si>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</si>
  <si>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</si>
  <si>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</si>
  <si>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</si>
  <si>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</si>
  <si>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</si>
  <si>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</si>
  <si>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</si>
  <si>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</si>
  <si>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</si>
  <si>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</si>
  <si>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</si>
  <si>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</si>
  <si>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</si>
  <si>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</si>
  <si>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</si>
  <si>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</si>
  <si>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</si>
  <si>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</si>
  <si>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</si>
  <si>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</si>
  <si>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</si>
  <si>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</si>
  <si>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</si>
  <si>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</si>
  <si>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</si>
  <si>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</si>
  <si>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</si>
  <si>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</si>
  <si>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</si>
  <si>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</si>
  <si>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</si>
  <si>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</si>
  <si>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</si>
  <si>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</si>
  <si>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</si>
  <si>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</si>
  <si>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</si>
  <si>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</si>
  <si>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</si>
  <si>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</si>
  <si>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</si>
  <si>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</si>
  <si>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</si>
  <si>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</si>
  <si>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</si>
  <si>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</si>
  <si>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</si>
  <si>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</si>
  <si>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</si>
  <si>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</si>
  <si>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</si>
  <si>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</si>
  <si>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</si>
  <si>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</si>
  <si>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</si>
  <si>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</si>
  <si>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</si>
  <si>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</si>
  <si>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</si>
  <si>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</si>
  <si>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</si>
  <si>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</si>
  <si>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</si>
  <si>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</si>
  <si>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</si>
  <si>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</si>
  <si>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</si>
  <si>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</si>
  <si>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</si>
  <si>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</si>
  <si>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</si>
  <si>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</si>
  <si>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</si>
  <si>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</si>
  <si>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</si>
  <si>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</si>
  <si>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</si>
  <si>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</si>
  <si>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</si>
  <si>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</si>
  <si>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</si>
  <si>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</si>
  <si>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</si>
  <si>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</si>
  <si>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</si>
  <si>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</si>
  <si>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</si>
  <si>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</si>
  <si>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</si>
  <si>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</si>
  <si>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</si>
  <si>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</si>
  <si>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</si>
  <si>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</si>
  <si>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</si>
  <si>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</si>
  <si>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</si>
  <si>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</si>
  <si>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</si>
  <si>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</si>
  <si>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</si>
  <si>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</si>
  <si>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</si>
  <si>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</si>
  <si>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</si>
  <si>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</si>
  <si>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</si>
  <si>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</si>
  <si>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</si>
  <si>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</si>
  <si>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</si>
  <si>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</si>
  <si>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</si>
  <si>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</si>
  <si>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</si>
  <si>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</si>
  <si>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</si>
  <si>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</si>
  <si>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</si>
  <si>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</si>
  <si>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</si>
  <si>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</si>
  <si>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</si>
  <si>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</si>
  <si>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</si>
  <si>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</si>
  <si>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</si>
  <si>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</si>
  <si>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</si>
  <si>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</si>
  <si>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</si>
  <si>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</si>
  <si>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</si>
  <si>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</si>
  <si>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</si>
  <si>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</si>
  <si>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</si>
  <si>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</si>
  <si>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</si>
  <si>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</si>
  <si>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</si>
  <si>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</si>
  <si>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</si>
  <si>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</si>
  <si>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</si>
  <si>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</si>
  <si>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</si>
  <si>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</si>
  <si>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</si>
  <si>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</si>
  <si>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</si>
  <si>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</si>
  <si>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</si>
  <si>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</si>
  <si>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</si>
  <si>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</si>
  <si>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</si>
  <si>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</si>
  <si>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</si>
  <si>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</si>
  <si>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</si>
  <si>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</si>
  <si>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</si>
  <si>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</si>
  <si>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</si>
  <si>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</si>
  <si>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</si>
  <si>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</si>
  <si>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</si>
  <si>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</si>
  <si>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</si>
  <si>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</si>
  <si>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</si>
  <si>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</si>
  <si>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</si>
  <si>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</si>
  <si>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</si>
  <si>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</si>
  <si>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</si>
  <si>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</si>
  <si>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</si>
  <si>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</si>
  <si>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</si>
  <si>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</si>
  <si>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</si>
  <si>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</si>
  <si>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</si>
  <si>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</si>
  <si>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</si>
  <si>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</si>
  <si>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</si>
  <si>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</si>
  <si>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</si>
  <si>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</si>
  <si>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</si>
  <si>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</si>
  <si>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</si>
  <si>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</si>
  <si>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</si>
  <si>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</si>
  <si>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</si>
  <si>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</si>
  <si>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</si>
  <si>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</si>
  <si>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</si>
  <si>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</si>
  <si>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</si>
  <si>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</si>
  <si>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</si>
  <si>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</si>
  <si>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</si>
  <si>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</si>
  <si>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</si>
  <si>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</si>
  <si>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</si>
  <si>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</si>
  <si>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</si>
  <si>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</si>
  <si>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</si>
  <si>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</si>
  <si>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</si>
  <si>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</si>
  <si>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</si>
  <si>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</si>
  <si>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</si>
  <si>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</si>
  <si>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</si>
  <si>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</si>
  <si>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</si>
  <si>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</si>
  <si>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</si>
  <si>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</si>
  <si>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</si>
  <si>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</si>
  <si>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</si>
  <si>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</si>
  <si>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</si>
  <si>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</si>
  <si>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</si>
  <si>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</si>
  <si>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</si>
  <si>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</si>
  <si>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</si>
  <si>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</si>
  <si>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</si>
  <si>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</si>
  <si>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</si>
  <si>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</si>
  <si>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</si>
  <si>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</si>
  <si>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</si>
  <si>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</si>
  <si>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</si>
  <si>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</si>
  <si>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</si>
  <si>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</si>
  <si>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</si>
  <si>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</si>
  <si>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</si>
  <si>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</si>
  <si>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</si>
  <si>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</si>
  <si>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</si>
  <si>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</si>
  <si>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</si>
  <si>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</si>
  <si>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</si>
  <si>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</si>
  <si>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</si>
  <si>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</si>
  <si>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</si>
  <si>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</si>
  <si>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</si>
  <si>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</si>
  <si>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</si>
  <si>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</si>
  <si>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</si>
  <si>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</si>
  <si>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</si>
  <si>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</si>
  <si>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</si>
  <si>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</si>
  <si>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</si>
  <si>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</si>
  <si>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</si>
  <si>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</si>
  <si>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</si>
  <si>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</si>
  <si>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</si>
  <si>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</si>
  <si>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</si>
  <si>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</si>
  <si>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</si>
  <si>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</si>
  <si>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</si>
  <si>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</si>
  <si>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</si>
  <si>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</si>
  <si>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</si>
  <si>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</si>
  <si>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</si>
  <si>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</si>
  <si>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</si>
  <si>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</si>
  <si>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</si>
  <si>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</si>
  <si>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</si>
  <si>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</si>
  <si>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</si>
  <si>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</si>
  <si>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</si>
  <si>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</si>
  <si>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</si>
  <si>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</si>
  <si>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</si>
  <si>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</si>
  <si>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</si>
  <si>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</si>
  <si>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</si>
  <si>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</si>
  <si>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</si>
  <si>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</si>
  <si>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</si>
  <si>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</si>
  <si>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</si>
  <si>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</si>
  <si>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</si>
  <si>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</si>
  <si>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</si>
  <si>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</si>
  <si>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</si>
  <si>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</si>
  <si>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</si>
  <si>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</si>
  <si>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</si>
  <si>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</si>
  <si>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</si>
  <si>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</si>
  <si>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</si>
  <si>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</si>
  <si>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</si>
  <si>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</si>
  <si>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</si>
  <si>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</si>
  <si>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</si>
  <si>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</si>
  <si>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</si>
  <si>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</si>
  <si>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</si>
  <si>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</si>
  <si>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</si>
  <si>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</si>
  <si>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</si>
  <si>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</si>
  <si>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</si>
  <si>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</si>
  <si>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</si>
  <si>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</si>
  <si>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</si>
  <si>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</si>
  <si>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</si>
  <si>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</si>
  <si>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</si>
  <si>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</si>
  <si>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</si>
  <si>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</si>
  <si>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</si>
  <si>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</si>
  <si>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</si>
  <si>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</si>
  <si>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</si>
  <si>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</si>
  <si>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</si>
  <si>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</si>
  <si>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</si>
  <si>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</si>
  <si>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</si>
  <si>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</si>
  <si>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</si>
  <si>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</si>
  <si>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</si>
  <si>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</si>
  <si>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</si>
  <si>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</si>
  <si>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</si>
  <si>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</si>
  <si>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</si>
  <si>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</si>
  <si>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</si>
  <si>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</si>
  <si>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</si>
  <si>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</si>
  <si>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</si>
  <si>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</si>
  <si>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</si>
  <si>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</si>
  <si>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</si>
  <si>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</si>
  <si>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</si>
  <si>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</si>
  <si>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</si>
  <si>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</si>
  <si>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</si>
  <si>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</si>
  <si>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</si>
  <si>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</si>
  <si>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</si>
  <si>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</si>
  <si>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</si>
  <si>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</si>
  <si>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</si>
  <si>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</si>
  <si>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</si>
  <si>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</si>
  <si>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</si>
  <si>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</si>
  <si>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</si>
  <si>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</si>
  <si>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</si>
  <si>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</si>
  <si>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</si>
  <si>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</si>
  <si>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</si>
  <si>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</si>
  <si>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</si>
  <si>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</si>
  <si>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</si>
  <si>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</si>
  <si>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</si>
  <si>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</si>
  <si>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</si>
  <si>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</si>
  <si>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</si>
  <si>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</si>
  <si>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</si>
  <si>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</si>
  <si>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</si>
  <si>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</si>
  <si>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</si>
  <si>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</si>
  <si>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</si>
  <si>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</si>
  <si>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</si>
  <si>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</si>
  <si>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</si>
  <si>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</si>
  <si>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</si>
  <si>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</si>
  <si>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</si>
  <si>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</si>
  <si>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</si>
  <si>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</si>
  <si>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</si>
  <si>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</si>
  <si>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</si>
  <si>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</si>
  <si>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</si>
  <si>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</si>
  <si>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</si>
  <si>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</si>
  <si>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</si>
  <si>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</si>
  <si>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</si>
  <si>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</si>
  <si>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</si>
  <si>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</si>
  <si>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</si>
  <si>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</si>
  <si>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</si>
  <si>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</si>
  <si>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</si>
  <si>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</si>
  <si>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</si>
  <si>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</si>
  <si>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</si>
  <si>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</si>
  <si>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</si>
  <si>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</si>
  <si>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</si>
  <si>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</si>
  <si>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</si>
  <si>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</si>
  <si>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</si>
  <si>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</si>
  <si>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</si>
  <si>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</si>
  <si>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</si>
  <si>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</si>
  <si>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</si>
  <si>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</si>
  <si>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</si>
  <si>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</si>
  <si>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</si>
  <si>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</si>
  <si>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</si>
  <si>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</si>
  <si>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</si>
  <si>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</si>
  <si>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</si>
  <si>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</si>
  <si>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</si>
  <si>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</si>
  <si>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</si>
  <si>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</si>
  <si>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</si>
  <si>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</si>
  <si>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</si>
  <si>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</si>
  <si>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</si>
  <si>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</si>
  <si>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</si>
  <si>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</si>
  <si>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</si>
  <si>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</si>
  <si>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</si>
  <si>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</si>
  <si>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</si>
  <si>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</si>
  <si>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</si>
  <si>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</si>
  <si>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</si>
  <si>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</si>
  <si>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</si>
  <si>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</si>
  <si>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</si>
  <si>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</si>
  <si>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</si>
  <si>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</si>
  <si>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</si>
  <si>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</si>
  <si>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</si>
  <si>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</si>
  <si>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</si>
  <si>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</si>
  <si>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</si>
  <si>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</si>
  <si>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</si>
  <si>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</si>
  <si>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</si>
  <si>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</si>
  <si>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</si>
  <si>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</si>
  <si>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</si>
  <si>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</si>
  <si>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</si>
  <si>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</si>
  <si>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</si>
  <si>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</si>
  <si>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</si>
  <si>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</si>
  <si>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</si>
  <si>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</si>
  <si>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</si>
  <si>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</si>
  <si>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</si>
  <si>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</si>
  <si>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</si>
  <si>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</si>
  <si>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</si>
  <si>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</si>
  <si>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</si>
  <si>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</si>
  <si>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</si>
  <si>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</si>
  <si>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</si>
  <si>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</si>
  <si>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</si>
  <si>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</si>
  <si>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</si>
  <si>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</si>
  <si>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</si>
  <si>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</si>
  <si>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</si>
  <si>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</si>
  <si>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</si>
  <si>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</si>
  <si>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</si>
  <si>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</si>
  <si>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</si>
  <si>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</si>
  <si>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</si>
  <si>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</si>
  <si>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</si>
  <si>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</si>
  <si>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</si>
  <si>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</si>
  <si>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</si>
  <si>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</si>
  <si>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</si>
  <si>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</si>
  <si>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</si>
  <si>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</si>
  <si>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</si>
  <si>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</si>
  <si>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</si>
  <si>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</si>
  <si>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</si>
  <si>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</si>
  <si>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</si>
  <si>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</si>
  <si>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</si>
  <si>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</si>
  <si>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</si>
  <si>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</si>
  <si>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</si>
  <si>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</si>
  <si>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</si>
  <si>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</si>
  <si>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</si>
  <si>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</si>
  <si>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</si>
  <si>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</si>
  <si>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</si>
  <si>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</si>
  <si>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</si>
  <si>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</si>
  <si>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</si>
  <si>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</si>
  <si>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</si>
  <si>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</si>
  <si>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</si>
  <si>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</si>
  <si>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</si>
  <si>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</si>
  <si>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</si>
  <si>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</si>
  <si>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</si>
  <si>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</si>
  <si>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</si>
  <si>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</si>
  <si>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</si>
  <si>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</si>
  <si>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</si>
  <si>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</si>
  <si>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</si>
  <si>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</si>
  <si>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</si>
  <si>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</si>
  <si>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</si>
  <si>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</si>
  <si>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</si>
  <si>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</si>
  <si>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</si>
  <si>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</si>
  <si>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</si>
  <si>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</si>
  <si>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</si>
  <si>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</si>
  <si>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</si>
  <si>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</si>
  <si>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</si>
  <si>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</si>
  <si>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</si>
  <si>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</si>
  <si>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</si>
  <si>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</si>
  <si>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</si>
  <si>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</si>
  <si>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</si>
  <si>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</si>
  <si>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</si>
  <si>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</si>
  <si>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</si>
  <si>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</si>
  <si>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</si>
  <si>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</si>
  <si>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</si>
  <si>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</si>
  <si>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</si>
  <si>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</si>
  <si>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</si>
  <si>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</si>
  <si>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</si>
  <si>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</si>
  <si>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</si>
  <si>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</si>
  <si>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</si>
  <si>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</si>
  <si>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</si>
  <si>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</si>
  <si>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</si>
  <si>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</si>
  <si>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</si>
  <si>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</si>
  <si>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</si>
  <si>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</si>
  <si>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</si>
  <si>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</si>
  <si>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</si>
  <si>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</si>
  <si>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</si>
  <si>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</si>
  <si>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</si>
  <si>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</si>
  <si>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</si>
  <si>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</si>
  <si>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</si>
  <si>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</si>
  <si>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</si>
  <si>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</si>
  <si>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</si>
  <si>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</si>
  <si>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</si>
  <si>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</si>
  <si>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</si>
  <si>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</si>
  <si>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</si>
  <si>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</si>
  <si>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</si>
  <si>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</si>
  <si>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</si>
  <si>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</si>
  <si>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</si>
  <si>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</si>
  <si>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</si>
  <si>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</si>
  <si>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</si>
  <si>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</si>
  <si>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</si>
  <si>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</si>
  <si>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</si>
  <si>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</si>
  <si>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</si>
  <si>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</si>
  <si>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</si>
  <si>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</si>
  <si>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</si>
  <si>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</si>
  <si>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</si>
  <si>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</si>
  <si>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</si>
  <si>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</si>
  <si>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</si>
  <si>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</si>
  <si>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</si>
  <si>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</si>
  <si>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</si>
  <si>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</si>
  <si>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</si>
  <si>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</si>
  <si>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</si>
  <si>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</si>
  <si>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</si>
  <si>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</si>
  <si>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</si>
  <si>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</si>
  <si>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</si>
  <si>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</si>
  <si>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</si>
  <si>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</si>
  <si>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</si>
  <si>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</si>
  <si>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</si>
  <si>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</si>
  <si>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</si>
  <si>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</si>
  <si>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</si>
  <si>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</si>
  <si>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</si>
  <si>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</si>
  <si>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</si>
  <si>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</si>
  <si>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</si>
  <si>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</si>
  <si>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</si>
  <si>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</si>
  <si>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</si>
  <si>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</si>
  <si>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</si>
  <si>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</si>
  <si>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</si>
  <si>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</si>
  <si>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</si>
  <si>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</si>
  <si>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</si>
  <si>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</si>
  <si>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</si>
  <si>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</si>
  <si>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</si>
  <si>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</si>
  <si>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</si>
  <si>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</si>
  <si>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</si>
  <si>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</si>
  <si>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</si>
  <si>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</si>
  <si>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</si>
  <si>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</si>
  <si>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</si>
  <si>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</si>
  <si>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</si>
  <si>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</si>
  <si>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</si>
  <si>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</si>
  <si>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</si>
  <si>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</si>
  <si>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</si>
  <si>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</si>
  <si>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</si>
  <si>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</si>
  <si>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</si>
  <si>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</si>
  <si>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</si>
  <si>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</si>
  <si>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</si>
  <si>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</si>
  <si>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</si>
  <si>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</si>
  <si>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</si>
  <si>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</si>
  <si>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</si>
  <si>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</si>
  <si>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</si>
  <si>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</si>
  <si>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</si>
  <si>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</si>
  <si>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</si>
  <si>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</si>
  <si>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</si>
  <si>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</si>
  <si>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</si>
  <si>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</si>
  <si>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</si>
  <si>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</si>
  <si>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</si>
  <si>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</si>
  <si>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</si>
  <si>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</si>
  <si>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</si>
  <si>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</si>
  <si>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</si>
  <si>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</si>
  <si>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</si>
  <si>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</si>
  <si>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</si>
  <si>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</si>
  <si>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</si>
  <si>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</si>
  <si>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</si>
  <si>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</si>
  <si>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</si>
  <si>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</si>
  <si>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</si>
  <si>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</si>
  <si>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</si>
  <si>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</si>
  <si>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</si>
  <si>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</si>
  <si>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</si>
  <si>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</si>
  <si>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</si>
  <si>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</si>
  <si>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</si>
  <si>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</si>
  <si>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</si>
  <si>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</si>
  <si>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</si>
  <si>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</si>
  <si>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</si>
  <si>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</si>
  <si>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</si>
  <si>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</si>
  <si>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</si>
  <si>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</si>
  <si>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</si>
  <si>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</si>
  <si>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</si>
  <si>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</si>
  <si>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</si>
  <si>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</si>
  <si>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</si>
  <si>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</si>
  <si>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</si>
  <si>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</si>
  <si>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</si>
  <si>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</si>
  <si>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</si>
  <si>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</si>
  <si>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</si>
  <si>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</si>
  <si>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</si>
  <si>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</si>
  <si>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</si>
  <si>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</si>
  <si>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</si>
  <si>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</si>
  <si>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</si>
  <si>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</si>
  <si>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</si>
  <si>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</si>
  <si>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</si>
  <si>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</si>
  <si>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</si>
  <si>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</si>
  <si>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</si>
  <si>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</si>
  <si>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</si>
  <si>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</si>
  <si>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</si>
  <si>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</si>
  <si>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</si>
  <si>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</si>
  <si>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</si>
  <si>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</si>
  <si>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</si>
  <si>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</si>
  <si>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</si>
  <si>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</si>
  <si>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</si>
  <si>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</si>
  <si>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</si>
  <si>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</si>
  <si>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</si>
  <si>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</si>
  <si>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</si>
  <si>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</si>
  <si>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</si>
  <si>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</si>
  <si>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</si>
  <si>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</si>
  <si>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</si>
  <si>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</si>
  <si>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</si>
  <si>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</si>
  <si>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</si>
  <si>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</si>
  <si>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</si>
  <si>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</si>
  <si>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</si>
  <si>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</si>
  <si>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</si>
  <si>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</si>
  <si>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</si>
  <si>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</si>
  <si>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</si>
  <si>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</si>
  <si>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</si>
  <si>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</si>
  <si>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</si>
  <si>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</si>
  <si>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</si>
  <si>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</si>
  <si>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</si>
  <si>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</si>
  <si>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</si>
  <si>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</si>
  <si>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</si>
  <si>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</si>
  <si>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</si>
  <si>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</si>
  <si>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</si>
  <si>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</si>
  <si>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</si>
  <si>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</si>
  <si>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</si>
  <si>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</si>
  <si>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</si>
  <si>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</si>
  <si>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</si>
  <si>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</si>
  <si>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</si>
  <si>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</si>
  <si>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</si>
  <si>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</si>
  <si>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</si>
  <si>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</si>
  <si>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</si>
  <si>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</si>
  <si>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</si>
  <si>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</si>
  <si>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</si>
  <si>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</si>
  <si>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</si>
  <si>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</si>
  <si>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</si>
  <si>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</si>
  <si>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</si>
  <si>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</si>
  <si>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</si>
  <si>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</si>
  <si>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</si>
  <si>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</si>
  <si>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</si>
  <si>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</si>
  <si>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</si>
  <si>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</si>
  <si>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</si>
  <si>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</si>
  <si>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</si>
  <si>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</si>
  <si>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</si>
  <si>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</si>
  <si>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</si>
  <si>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</si>
  <si>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</si>
  <si>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</si>
  <si>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</si>
  <si>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</si>
  <si>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</si>
  <si>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</si>
  <si>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</si>
  <si>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</si>
  <si>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</si>
  <si>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</si>
  <si>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</si>
  <si>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</si>
  <si>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</si>
  <si>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</si>
  <si>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</si>
  <si>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</si>
  <si>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</si>
  <si>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</si>
  <si>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</si>
  <si>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</si>
  <si>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</si>
  <si>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</si>
  <si>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</si>
  <si>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</si>
  <si>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</si>
  <si>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</si>
  <si>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</si>
  <si>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</si>
  <si>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</si>
  <si>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</si>
  <si>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</si>
  <si>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</si>
  <si>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</si>
  <si>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</si>
  <si>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</si>
  <si>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</si>
  <si>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</si>
  <si>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</si>
  <si>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</si>
  <si>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</si>
  <si>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</si>
  <si>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</si>
  <si>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</si>
  <si>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</si>
  <si>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</si>
  <si>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</si>
  <si>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</si>
  <si>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</si>
  <si>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</si>
  <si>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</si>
  <si>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</si>
  <si>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</si>
  <si>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</si>
  <si>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</si>
  <si>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</si>
  <si>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</si>
  <si>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</si>
  <si>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</si>
  <si>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</si>
  <si>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</si>
  <si>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</si>
  <si>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</si>
  <si>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</si>
  <si>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</si>
  <si>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</si>
  <si>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</si>
  <si>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</si>
  <si>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</si>
  <si>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</si>
  <si>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</si>
  <si>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</si>
  <si>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</si>
  <si>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</si>
  <si>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</si>
  <si>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</si>
  <si>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</si>
  <si>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</si>
  <si>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</si>
  <si>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</si>
  <si>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</si>
  <si>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</si>
  <si>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</si>
  <si>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</si>
  <si>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</si>
  <si>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</si>
  <si>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</si>
  <si>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</si>
  <si>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</si>
  <si>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</si>
  <si>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</si>
  <si>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</si>
  <si>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</si>
  <si>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</si>
  <si>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</si>
  <si>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</si>
  <si>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</si>
  <si>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</si>
  <si>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</si>
  <si>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</si>
  <si>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</si>
  <si>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</si>
  <si>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</si>
  <si>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</si>
  <si>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</si>
  <si>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</si>
  <si>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</si>
  <si>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</si>
  <si>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</si>
  <si>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</si>
  <si>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</si>
  <si>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</si>
  <si>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</si>
  <si>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</si>
  <si>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</si>
  <si>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</si>
  <si>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</si>
  <si>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</si>
  <si>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</si>
  <si>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</si>
  <si>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</si>
  <si>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</si>
  <si>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</si>
  <si>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</si>
  <si>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</si>
  <si>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</si>
  <si>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</si>
  <si>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</si>
  <si>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</si>
  <si>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</si>
  <si>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</si>
  <si>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</si>
  <si>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</si>
  <si>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</si>
  <si>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</si>
  <si>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</si>
  <si>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</si>
  <si>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</si>
  <si>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</si>
  <si>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</si>
  <si>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</si>
  <si>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</si>
  <si>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</si>
  <si>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</si>
  <si>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</si>
  <si>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</si>
  <si>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</si>
  <si>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</si>
  <si>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</si>
  <si>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</si>
  <si>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</si>
  <si>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</si>
  <si>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</si>
  <si>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</si>
  <si>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</si>
  <si>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</si>
  <si>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</si>
  <si>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</si>
  <si>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</si>
  <si>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</si>
  <si>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</si>
  <si>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</si>
  <si>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</si>
  <si>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</si>
  <si>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</si>
  <si>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</si>
  <si>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</si>
  <si>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</si>
  <si>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</si>
  <si>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</si>
  <si>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</si>
  <si>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</si>
  <si>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</si>
  <si>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</si>
  <si>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</si>
  <si>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</si>
  <si>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</si>
  <si>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</si>
  <si>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</si>
  <si>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</si>
  <si>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</si>
  <si>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</si>
  <si>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</si>
  <si>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</si>
  <si>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</si>
  <si>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</si>
  <si>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</si>
  <si>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</si>
  <si>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</si>
  <si>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</si>
  <si>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</si>
  <si>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</si>
  <si>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</si>
  <si>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</si>
  <si>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</si>
  <si>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</si>
  <si>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</si>
  <si>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</si>
  <si>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</si>
  <si>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</si>
  <si>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</si>
  <si>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</si>
  <si>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</si>
  <si>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</si>
  <si>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</si>
  <si>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</si>
  <si>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</si>
  <si>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</si>
  <si>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</si>
  <si>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</si>
  <si>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</si>
  <si>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</si>
  <si>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</si>
  <si>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</si>
  <si>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</si>
  <si>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</si>
  <si>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</si>
  <si>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</si>
  <si>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</si>
  <si>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</si>
  <si>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</si>
  <si>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</si>
  <si>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</si>
  <si>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</si>
  <si>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</si>
  <si>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</si>
  <si>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</si>
  <si>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</si>
  <si>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</si>
  <si>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</si>
  <si>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</si>
  <si>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</si>
  <si>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</si>
  <si>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</si>
  <si>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</si>
  <si>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</si>
  <si>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</si>
  <si>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</si>
  <si>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</si>
  <si>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</si>
  <si>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</si>
  <si>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</si>
  <si>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</si>
  <si>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</si>
  <si>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</si>
  <si>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</si>
  <si>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</si>
  <si>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</si>
  <si>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</si>
  <si>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</si>
  <si>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</si>
  <si>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</si>
  <si>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</si>
  <si>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</si>
  <si>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</si>
  <si>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</si>
  <si>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</si>
  <si>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</si>
  <si>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</si>
  <si>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</si>
  <si>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</si>
  <si>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</si>
  <si>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</si>
  <si>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</si>
  <si>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</si>
  <si>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</si>
  <si>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</si>
  <si>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</si>
  <si>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</si>
  <si>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</si>
  <si>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</si>
  <si>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</si>
  <si>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</si>
  <si>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</si>
  <si>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</si>
  <si>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</si>
  <si>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</si>
  <si>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</si>
  <si>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</si>
  <si>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</si>
  <si>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</si>
  <si>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</si>
  <si>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</si>
  <si>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</si>
  <si>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</si>
  <si>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</si>
  <si>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</si>
  <si>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</si>
  <si>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</si>
  <si>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</si>
  <si>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</si>
  <si>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</si>
  <si>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</si>
  <si>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</si>
  <si>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</si>
  <si>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</si>
  <si>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</si>
  <si>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</si>
  <si>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</si>
  <si>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</si>
  <si>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</si>
  <si>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</si>
  <si>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</si>
  <si>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</si>
  <si>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</si>
  <si>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</si>
  <si>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</si>
  <si>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</si>
  <si>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</si>
  <si>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</si>
  <si>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</si>
  <si>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</si>
  <si>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</si>
  <si>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</si>
  <si>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</si>
  <si>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</si>
  <si>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</si>
  <si>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</si>
  <si>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</si>
  <si>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</si>
  <si>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</si>
  <si>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</si>
  <si>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</si>
  <si>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</si>
  <si>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</si>
  <si>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</si>
  <si>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</si>
  <si>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</si>
  <si>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</si>
  <si>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</si>
  <si>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</si>
  <si>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</si>
  <si>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</si>
  <si>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</si>
  <si>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</si>
  <si>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</si>
  <si>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</si>
  <si>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</si>
  <si>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</si>
  <si>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</si>
  <si>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</si>
  <si>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</si>
  <si>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</si>
  <si>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</si>
  <si>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</si>
  <si>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</si>
  <si>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</si>
  <si>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</si>
  <si>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</si>
  <si>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</si>
  <si>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</si>
  <si>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</si>
  <si>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</si>
  <si>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</si>
  <si>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</si>
  <si>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</si>
  <si>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</si>
  <si>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</si>
  <si>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</si>
  <si>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</si>
  <si>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</si>
  <si>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</si>
  <si>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</si>
  <si>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</si>
  <si>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</si>
  <si>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</si>
  <si>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</si>
  <si>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</si>
  <si>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</si>
  <si>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</si>
  <si>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</si>
  <si>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</si>
  <si>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</si>
  <si>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</si>
  <si>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</si>
  <si>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</si>
  <si>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</si>
  <si>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</si>
  <si>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</si>
  <si>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</si>
  <si>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</si>
  <si>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</si>
  <si>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</si>
  <si>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</si>
  <si>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</si>
  <si>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</si>
  <si>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</si>
  <si>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</si>
  <si>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</si>
  <si>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</si>
  <si>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</si>
  <si>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</si>
  <si>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</si>
  <si>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</si>
  <si>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</si>
  <si>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</si>
  <si>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</si>
  <si>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</si>
  <si>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</si>
  <si>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</si>
  <si>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</si>
  <si>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</si>
  <si>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</si>
  <si>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</si>
  <si>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</si>
  <si>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</si>
  <si>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</si>
  <si>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</si>
  <si>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</si>
  <si>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</si>
  <si>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</si>
  <si>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</si>
  <si>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</si>
  <si>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</si>
  <si>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</si>
  <si>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</si>
  <si>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</si>
  <si>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</si>
  <si>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</si>
  <si>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</si>
  <si>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</si>
  <si>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</si>
  <si>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</si>
  <si>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</si>
  <si>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</si>
  <si>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</si>
  <si>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</si>
  <si>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</si>
  <si>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</si>
  <si>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</si>
  <si>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</si>
  <si>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</si>
  <si>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</si>
  <si>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</si>
  <si>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</si>
  <si>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</si>
  <si>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</si>
  <si>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</si>
  <si>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</si>
  <si>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</si>
  <si>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</si>
  <si>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</si>
  <si>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</si>
  <si>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</si>
  <si>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</si>
  <si>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</si>
  <si>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</si>
  <si>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</si>
  <si>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</si>
  <si>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</si>
  <si>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</si>
  <si>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</si>
  <si>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</si>
  <si>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</si>
  <si>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</si>
  <si>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</si>
  <si>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</si>
  <si>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</si>
  <si>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</si>
  <si>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</si>
  <si>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</si>
  <si>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</si>
  <si>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</si>
  <si>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</si>
  <si>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</si>
  <si>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</si>
  <si>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</si>
  <si>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</si>
  <si>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</si>
  <si>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</si>
  <si>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</si>
  <si>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</si>
  <si>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</si>
  <si>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</si>
  <si>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</si>
  <si>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</si>
  <si>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</si>
  <si>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</si>
  <si>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</si>
  <si>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</si>
  <si>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</si>
  <si>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</si>
  <si>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</si>
  <si>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</si>
  <si>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</si>
  <si>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</si>
  <si>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</si>
  <si>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</si>
  <si>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</si>
  <si>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</si>
  <si>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</si>
  <si>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</si>
  <si>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</si>
  <si>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</si>
  <si>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</si>
  <si>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</si>
  <si>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</si>
  <si>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</si>
  <si>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</si>
  <si>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</si>
  <si>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</si>
  <si>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</si>
  <si>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</si>
  <si>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</si>
  <si>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</si>
  <si>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</si>
  <si>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</si>
  <si>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</si>
  <si>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</si>
  <si>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</si>
  <si>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</si>
  <si>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</si>
  <si>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</si>
  <si>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</si>
  <si>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</si>
  <si>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</si>
  <si>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</si>
  <si>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</si>
  <si>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</si>
  <si>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</si>
  <si>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</si>
  <si>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</si>
  <si>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</si>
  <si>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</si>
  <si>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</si>
  <si>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</si>
  <si>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</si>
  <si>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</si>
  <si>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</si>
  <si>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</si>
  <si>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</si>
  <si>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</si>
  <si>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</si>
  <si>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</si>
  <si>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</si>
  <si>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</si>
  <si>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</si>
  <si>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</si>
  <si>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</si>
  <si>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</si>
  <si>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</si>
  <si>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</si>
  <si>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</si>
  <si>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</si>
  <si>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</si>
  <si>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</si>
  <si>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</si>
  <si>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</si>
  <si>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</si>
  <si>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</si>
  <si>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</si>
  <si>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</si>
  <si>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</si>
  <si>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</si>
  <si>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</si>
  <si>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</si>
  <si>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</si>
  <si>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</si>
  <si>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</si>
  <si>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</si>
  <si>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</si>
  <si>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</si>
  <si>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</si>
  <si>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</si>
  <si>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</si>
  <si>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</si>
  <si>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</si>
  <si>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</si>
  <si>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</si>
  <si>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</si>
  <si>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</si>
  <si>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</si>
  <si>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</si>
  <si>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</si>
  <si>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</si>
  <si>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</si>
  <si>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</si>
  <si>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</si>
  <si>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</si>
  <si>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</si>
  <si>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</si>
  <si>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</si>
  <si>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</si>
  <si>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</si>
  <si>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</si>
  <si>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</si>
  <si>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</si>
  <si>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</si>
  <si>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</si>
  <si>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</si>
  <si>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</si>
  <si>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</si>
  <si>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</si>
  <si>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</si>
  <si>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</si>
  <si>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</si>
  <si>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</si>
  <si>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</si>
  <si>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</si>
  <si>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</si>
  <si>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</si>
  <si>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</si>
  <si>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</si>
  <si>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</si>
  <si>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</si>
  <si>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</si>
  <si>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</si>
  <si>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</si>
  <si>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</si>
  <si>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</si>
  <si>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</si>
  <si>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</si>
  <si>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</si>
  <si>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</si>
  <si>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</si>
  <si>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</si>
  <si>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</si>
  <si>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</si>
  <si>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</si>
  <si>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</si>
  <si>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</si>
  <si>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</si>
  <si>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</si>
  <si>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</si>
  <si>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</si>
  <si>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</si>
  <si>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</si>
  <si>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</si>
  <si>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</si>
  <si>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</si>
  <si>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</si>
  <si>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</si>
  <si>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</si>
  <si>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</si>
  <si>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</si>
  <si>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</si>
  <si>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</si>
  <si>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</si>
  <si>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</si>
  <si>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</si>
  <si>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</si>
  <si>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</si>
  <si>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</si>
  <si>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</si>
  <si>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</si>
  <si>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</si>
  <si>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</si>
  <si>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</si>
  <si>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</si>
  <si>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</si>
  <si>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</si>
  <si>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</si>
  <si>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</si>
  <si>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</si>
  <si>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</si>
  <si>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</si>
  <si>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</si>
  <si>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</si>
  <si>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</si>
  <si>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</si>
  <si>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</si>
  <si>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</si>
  <si>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</si>
  <si>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</si>
  <si>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</si>
  <si>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</si>
  <si>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</si>
  <si>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</si>
  <si>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</si>
  <si>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</si>
  <si>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</si>
  <si>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</si>
  <si>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</si>
  <si>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</si>
  <si>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</si>
  <si>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</si>
  <si>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</si>
  <si>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</si>
  <si>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</si>
  <si>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</si>
  <si>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</si>
  <si>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</si>
  <si>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</si>
  <si>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</si>
  <si>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</si>
  <si>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</si>
  <si>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</si>
  <si>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</si>
  <si>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</si>
  <si>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</si>
  <si>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</si>
  <si>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</si>
  <si>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</si>
  <si>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</si>
  <si>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</si>
  <si>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</si>
  <si>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</si>
  <si>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</si>
  <si>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</si>
  <si>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</si>
  <si>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</si>
  <si>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</si>
  <si>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</si>
  <si>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</si>
  <si>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</si>
  <si>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</si>
  <si>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</si>
  <si>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</si>
  <si>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</si>
  <si>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</si>
  <si>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</si>
  <si>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</si>
  <si>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</si>
  <si>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</si>
  <si>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</si>
  <si>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</si>
  <si>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</si>
  <si>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</si>
  <si>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</si>
  <si>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</si>
  <si>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</si>
  <si>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</si>
  <si>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</si>
  <si>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</si>
  <si>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</si>
  <si>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</si>
  <si>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</si>
  <si>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</si>
  <si>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</si>
  <si>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</si>
  <si>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</si>
  <si>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</si>
  <si>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</si>
  <si>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</si>
  <si>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</si>
  <si>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</si>
  <si>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</si>
  <si>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</si>
  <si>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</si>
  <si>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</si>
  <si>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</si>
  <si>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</si>
  <si>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</si>
  <si>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</si>
  <si>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</si>
  <si>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</si>
  <si>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</si>
  <si>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</si>
  <si>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</si>
  <si>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</si>
  <si>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</si>
  <si>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</si>
  <si>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</si>
  <si>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</si>
  <si>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</si>
  <si>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</si>
  <si>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</si>
  <si>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</si>
  <si>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</si>
  <si>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</si>
  <si>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</si>
  <si>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</si>
  <si>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</si>
  <si>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</si>
  <si>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</si>
  <si>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</si>
  <si>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</si>
  <si>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</si>
  <si>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</si>
  <si>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</si>
  <si>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</si>
  <si>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</si>
  <si>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</si>
  <si>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</si>
  <si>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</si>
  <si>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</si>
  <si>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</si>
  <si>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</si>
  <si>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</si>
  <si>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</si>
  <si>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</si>
  <si>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</si>
  <si>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</si>
  <si>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</si>
  <si>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</si>
  <si>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</si>
  <si>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</si>
  <si>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</si>
  <si>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</si>
  <si>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</si>
  <si>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</si>
  <si>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</si>
  <si>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</si>
  <si>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</si>
  <si>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</si>
  <si>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</si>
  <si>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</si>
  <si>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</si>
  <si>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</si>
  <si>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</si>
  <si>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</si>
  <si>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</si>
  <si>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</si>
  <si>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</si>
  <si>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</si>
  <si>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</si>
  <si>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</si>
  <si>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</si>
  <si>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</si>
  <si>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</si>
  <si>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</si>
  <si>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</si>
  <si>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</si>
  <si>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</si>
  <si>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</si>
  <si>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</si>
  <si>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</si>
  <si>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</si>
  <si>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</si>
  <si>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</si>
  <si>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</si>
  <si>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</si>
  <si>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</si>
  <si>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</si>
  <si>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</si>
  <si>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</si>
  <si>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</si>
  <si>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</si>
  <si>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</si>
  <si>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</si>
  <si>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</si>
  <si>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</si>
  <si>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</si>
  <si>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</si>
  <si>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</si>
  <si>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</si>
  <si>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</si>
  <si>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</si>
  <si>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</si>
  <si>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</si>
  <si>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</si>
  <si>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</si>
  <si>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</si>
  <si>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</si>
  <si>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</si>
  <si>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</si>
  <si>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</si>
  <si>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</si>
  <si>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</si>
  <si>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</si>
  <si>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</si>
  <si>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</si>
  <si>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</si>
  <si>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</si>
  <si>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</si>
  <si>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</si>
  <si>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</si>
  <si>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</si>
  <si>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</si>
  <si>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</si>
  <si>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</si>
  <si>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</si>
  <si>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</si>
  <si>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</si>
  <si>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</si>
  <si>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</si>
  <si>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</si>
  <si>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</si>
  <si>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</si>
  <si>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</si>
  <si>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</si>
  <si>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</si>
  <si>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</si>
  <si>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</si>
  <si>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</si>
  <si>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</si>
  <si>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</si>
  <si>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</si>
  <si>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</si>
  <si>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</si>
  <si>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</si>
  <si>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</si>
  <si>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</si>
  <si>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</si>
  <si>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</si>
  <si>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</si>
  <si>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</si>
  <si>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</si>
  <si>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</si>
  <si>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</si>
  <si>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</si>
  <si>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</si>
  <si>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</si>
  <si>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</si>
  <si>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</si>
  <si>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</si>
  <si>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</si>
  <si>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</si>
  <si>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</si>
  <si>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</si>
  <si>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</si>
  <si>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</si>
  <si>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</si>
  <si>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</si>
  <si>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</si>
  <si>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</si>
  <si>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</si>
  <si>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</si>
  <si>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</si>
  <si>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</si>
  <si>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</si>
  <si>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</si>
  <si>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</si>
  <si>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</si>
  <si>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</si>
  <si>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</si>
  <si>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</si>
  <si>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</si>
  <si>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</si>
  <si>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</si>
  <si>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</si>
  <si>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</si>
  <si>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</si>
  <si>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</si>
  <si>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</si>
  <si>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</si>
  <si>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</si>
  <si>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</si>
  <si>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</si>
  <si>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</si>
  <si>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</si>
  <si>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</si>
  <si>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</si>
  <si>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</si>
  <si>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</si>
  <si>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</si>
  <si>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</si>
  <si>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</si>
  <si>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</si>
  <si>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</si>
  <si>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</si>
  <si>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</si>
  <si>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</si>
  <si>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</si>
  <si>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</si>
  <si>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</si>
  <si>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</si>
  <si>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</si>
  <si>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</si>
  <si>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</si>
  <si>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</si>
  <si>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</si>
  <si>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</si>
  <si>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</si>
  <si>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</si>
  <si>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</si>
  <si>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</si>
  <si>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</si>
  <si>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</si>
  <si>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</si>
  <si>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</si>
  <si>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</si>
  <si>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</si>
  <si>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</si>
  <si>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</si>
  <si>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</si>
  <si>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</si>
  <si>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</si>
  <si>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</si>
  <si>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</si>
  <si>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</si>
  <si>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</si>
  <si>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</si>
  <si>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</si>
  <si>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</si>
  <si>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</si>
  <si>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</si>
  <si>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</si>
  <si>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</si>
  <si>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</si>
  <si>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</si>
  <si>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</si>
  <si>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</si>
  <si>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</si>
  <si>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</si>
  <si>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</si>
  <si>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</si>
  <si>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</si>
  <si>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</si>
  <si>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</si>
  <si>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</si>
  <si>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</si>
  <si>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</si>
  <si>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</si>
  <si>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</si>
  <si>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</si>
  <si>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</si>
  <si>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</si>
  <si>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</si>
  <si>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</si>
  <si>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</si>
  <si>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</si>
  <si>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</si>
  <si>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</si>
  <si>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</si>
  <si>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</si>
  <si>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</si>
  <si>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</si>
  <si>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</si>
  <si>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</si>
  <si>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</si>
  <si>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</si>
  <si>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</si>
  <si>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</si>
  <si>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</si>
  <si>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</si>
  <si>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</si>
  <si>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</si>
  <si>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</si>
  <si>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</si>
  <si>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</si>
  <si>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</si>
  <si>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</si>
  <si>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</si>
  <si>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</si>
  <si>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</si>
  <si>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</si>
  <si>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</si>
  <si>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</si>
  <si>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</si>
  <si>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</si>
  <si>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</si>
  <si>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</si>
  <si>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</si>
  <si>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</si>
  <si>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</si>
  <si>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</si>
  <si>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</si>
  <si>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</si>
  <si>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</si>
  <si>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</si>
  <si>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</si>
  <si>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</si>
  <si>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</si>
  <si>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</si>
  <si>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</si>
  <si>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</si>
  <si>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</si>
  <si>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</si>
  <si>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</si>
  <si>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</si>
  <si>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</si>
  <si>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</si>
  <si>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</si>
  <si>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</si>
  <si>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</si>
  <si>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</si>
  <si>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</si>
  <si>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</si>
  <si>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</si>
  <si>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</si>
  <si>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</si>
  <si>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</si>
  <si>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</si>
  <si>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</si>
  <si>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</si>
  <si>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</si>
  <si>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</si>
  <si>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</si>
  <si>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</si>
  <si>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</si>
  <si>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</si>
  <si>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</si>
  <si>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</si>
  <si>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</si>
  <si>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</si>
  <si>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</si>
  <si>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</si>
  <si>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</si>
  <si>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</si>
  <si>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</si>
  <si>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</si>
  <si>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</si>
  <si>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</si>
  <si>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</si>
  <si>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</si>
  <si>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</si>
  <si>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</si>
  <si>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</si>
  <si>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</si>
  <si>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</si>
  <si>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</si>
  <si>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</si>
  <si>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</si>
  <si>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</si>
  <si>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</si>
  <si>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</si>
  <si>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</si>
  <si>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</si>
  <si>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</si>
  <si>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</si>
  <si>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</si>
  <si>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</si>
  <si>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</si>
  <si>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</si>
  <si>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</si>
  <si>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</si>
  <si>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</si>
  <si>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</si>
  <si>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</si>
  <si>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</si>
  <si>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</si>
  <si>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</si>
  <si>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</si>
  <si>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</si>
  <si>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</si>
  <si>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</si>
  <si>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</si>
  <si>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</si>
  <si>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</si>
  <si>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</si>
  <si>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</si>
  <si>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</si>
  <si>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</si>
  <si>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</si>
  <si>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</si>
  <si>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</si>
  <si>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</si>
  <si>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</si>
  <si>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</si>
  <si>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</si>
  <si>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</si>
  <si>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</si>
  <si>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</si>
  <si>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</si>
  <si>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</si>
  <si>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</si>
  <si>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</si>
  <si>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</si>
  <si>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</si>
  <si>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</si>
  <si>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</si>
  <si>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</si>
  <si>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</si>
  <si>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</si>
  <si>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</si>
  <si>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</si>
  <si>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</si>
  <si>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</si>
  <si>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</si>
  <si>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</si>
  <si>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</si>
  <si>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</si>
  <si>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</si>
  <si>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</si>
  <si>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</si>
  <si>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</si>
  <si>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</si>
  <si>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</si>
  <si>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</si>
  <si>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</si>
  <si>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</si>
  <si>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</si>
  <si>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</si>
  <si>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</si>
  <si>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</si>
  <si>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</si>
  <si>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</si>
  <si>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</si>
  <si>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</si>
  <si>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</si>
  <si>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</si>
  <si>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</si>
  <si>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</si>
  <si>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</si>
  <si>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</si>
  <si>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</si>
  <si>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</si>
  <si>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</si>
  <si>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</si>
  <si>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</si>
  <si>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</si>
  <si>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</si>
  <si>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</si>
  <si>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</si>
  <si>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</si>
  <si>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</si>
  <si>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</si>
  <si>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</si>
  <si>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</si>
  <si>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</si>
  <si>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</si>
  <si>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</si>
  <si>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</si>
  <si>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</si>
  <si>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</si>
  <si>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</si>
  <si>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</si>
  <si>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</si>
  <si>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</si>
  <si>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</si>
  <si>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</si>
  <si>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</si>
  <si>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</si>
  <si>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</si>
  <si>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</si>
  <si>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</si>
  <si>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</si>
  <si>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</si>
  <si>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</si>
  <si>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</si>
  <si>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</si>
  <si>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</si>
  <si>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</si>
  <si>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</si>
  <si>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</si>
  <si>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</si>
  <si>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</si>
  <si>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</si>
  <si>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</si>
  <si>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</si>
  <si>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</si>
  <si>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</si>
  <si>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</si>
  <si>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</si>
  <si>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</si>
  <si>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</si>
  <si>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</si>
  <si>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</si>
  <si>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</si>
  <si>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</si>
  <si>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</si>
  <si>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</si>
  <si>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</si>
  <si>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</si>
  <si>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</si>
  <si>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</si>
  <si>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</si>
  <si>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</si>
  <si>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</si>
  <si>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</si>
  <si>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</si>
  <si>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</si>
  <si>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</si>
  <si>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</si>
  <si>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</si>
  <si>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</si>
  <si>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</si>
  <si>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</si>
  <si>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</si>
  <si>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</si>
  <si>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</si>
  <si>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</si>
  <si>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</si>
  <si>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</si>
  <si>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</si>
  <si>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</si>
  <si>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</si>
  <si>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</si>
  <si>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</si>
  <si>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</si>
  <si>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</si>
  <si>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</si>
  <si>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</si>
  <si>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</si>
  <si>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</si>
  <si>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</si>
  <si>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</si>
  <si>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</si>
  <si>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</si>
  <si>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</si>
  <si>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</si>
  <si>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</si>
  <si>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</si>
  <si>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</si>
  <si>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</si>
  <si>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</si>
  <si>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</si>
  <si>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</si>
  <si>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</si>
  <si>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</si>
  <si>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</si>
  <si>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</si>
  <si>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</si>
  <si>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</si>
  <si>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</si>
  <si>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</si>
  <si>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</si>
  <si>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</si>
  <si>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</si>
  <si>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</si>
  <si>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</si>
  <si>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</si>
  <si>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</si>
  <si>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</si>
  <si>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</si>
  <si>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</si>
  <si>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</si>
  <si>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</si>
  <si>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</si>
  <si>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</si>
  <si>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</si>
  <si>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</si>
  <si>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</si>
  <si>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</si>
  <si>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</si>
  <si>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</si>
  <si>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</si>
  <si>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</si>
  <si>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</si>
  <si>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</si>
  <si>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</si>
  <si>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</si>
  <si>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</si>
  <si>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</si>
  <si>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</si>
  <si>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</si>
  <si>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</si>
  <si>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</si>
  <si>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</si>
  <si>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</si>
  <si>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</si>
  <si>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</si>
  <si>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</si>
  <si>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</si>
  <si>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</si>
  <si>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</si>
  <si>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</si>
  <si>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</si>
  <si>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</si>
  <si>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</si>
  <si>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</si>
  <si>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</si>
  <si>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</si>
  <si>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</si>
  <si>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</si>
  <si>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</si>
  <si>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</si>
  <si>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</si>
  <si>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</si>
  <si>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</si>
  <si>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</si>
  <si>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</si>
  <si>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</si>
  <si>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</si>
  <si>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</si>
  <si>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</si>
  <si>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</si>
  <si>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</si>
  <si>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</si>
  <si>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</si>
  <si>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</si>
  <si>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</si>
  <si>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</si>
  <si>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</si>
  <si>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</si>
  <si>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</si>
  <si>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</si>
  <si>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</si>
  <si>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</si>
  <si>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</si>
  <si>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</si>
  <si>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</si>
  <si>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</si>
  <si>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</si>
  <si>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</si>
  <si>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</si>
  <si>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</si>
  <si>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</si>
  <si>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</si>
  <si>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</si>
  <si>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</si>
  <si>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</si>
  <si>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</si>
  <si>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</si>
  <si>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</si>
  <si>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</si>
  <si>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</si>
  <si>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</si>
  <si>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</si>
  <si>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</si>
  <si>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</si>
  <si>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</si>
  <si>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</si>
  <si>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</si>
  <si>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</si>
  <si>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</si>
  <si>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</si>
  <si>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</si>
  <si>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</si>
  <si>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</si>
  <si>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</si>
  <si>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</si>
  <si>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</si>
  <si>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</si>
  <si>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</si>
  <si>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</si>
  <si>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</si>
  <si>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</si>
  <si>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</si>
  <si>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</si>
  <si>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</si>
  <si>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</si>
  <si>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</si>
  <si>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</si>
  <si>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</si>
  <si>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</si>
  <si>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</si>
  <si>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</si>
  <si>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</si>
  <si>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</si>
  <si>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</si>
  <si>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</si>
  <si>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</si>
  <si>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</si>
  <si>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</si>
  <si>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</si>
  <si>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</si>
  <si>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</si>
  <si>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</si>
  <si>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</si>
  <si>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</si>
  <si>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</si>
  <si>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</si>
  <si>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</si>
  <si>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</si>
  <si>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</si>
  <si>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</si>
  <si>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</si>
  <si>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</si>
  <si>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</si>
  <si>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</si>
  <si>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</si>
  <si>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</si>
  <si>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</si>
  <si>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</si>
  <si>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</si>
  <si>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</si>
  <si>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</si>
  <si>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</si>
  <si>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</si>
  <si>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</si>
  <si>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</si>
  <si>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</si>
  <si>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</si>
  <si>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</si>
  <si>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</si>
  <si>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</si>
  <si>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</si>
  <si>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</si>
  <si>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</si>
  <si>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</si>
  <si>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</si>
  <si>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</si>
  <si>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</si>
  <si>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</si>
  <si>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</si>
  <si>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</si>
  <si>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</si>
  <si>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</si>
  <si>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</si>
  <si>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</si>
  <si>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</si>
  <si>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</si>
  <si>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</si>
  <si>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</si>
  <si>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</si>
  <si>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</si>
  <si>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</si>
  <si>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</si>
  <si>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</si>
  <si>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</si>
  <si>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</si>
  <si>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</si>
  <si>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</si>
  <si>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</si>
  <si>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</si>
  <si>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</si>
  <si>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</si>
  <si>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</si>
  <si>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</si>
  <si>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</si>
  <si>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</si>
  <si>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</si>
  <si>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</si>
  <si>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</si>
  <si>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</si>
  <si>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</si>
  <si>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</si>
  <si>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</si>
  <si>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</si>
  <si>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</si>
  <si>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</si>
  <si>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</si>
  <si>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</si>
  <si>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</si>
  <si>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</si>
  <si>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</si>
  <si>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</si>
  <si>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</si>
  <si>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</si>
  <si>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</si>
  <si>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</si>
  <si>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</si>
  <si>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</si>
  <si>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</si>
  <si>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</si>
  <si>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</si>
  <si>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</si>
  <si>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</si>
  <si>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</si>
  <si>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</si>
  <si>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</si>
  <si>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</si>
  <si>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</si>
  <si>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</si>
  <si>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</si>
  <si>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</si>
  <si>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</si>
  <si>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</si>
  <si>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</si>
  <si>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</si>
  <si>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</si>
  <si>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</si>
  <si>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</si>
  <si>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</si>
  <si>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</si>
  <si>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</si>
  <si>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</si>
  <si>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</si>
  <si>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</si>
  <si>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</si>
  <si>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</si>
  <si>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</si>
  <si>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</si>
  <si>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</si>
  <si>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</si>
  <si>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</si>
  <si>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</si>
  <si>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</si>
  <si>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</si>
  <si>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</si>
  <si>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</si>
  <si>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</si>
  <si>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</si>
  <si>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</si>
  <si>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</si>
  <si>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</si>
  <si>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</si>
  <si>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</si>
  <si>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</si>
  <si>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</si>
  <si>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</si>
  <si>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</si>
  <si>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</si>
  <si>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</si>
  <si>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</si>
  <si>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</si>
  <si>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</si>
  <si>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</si>
  <si>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</si>
  <si>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</si>
  <si>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</si>
  <si>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</si>
  <si>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</si>
  <si>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</si>
  <si>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</si>
  <si>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</si>
  <si>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</si>
  <si>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</si>
  <si>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</si>
  <si>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</si>
  <si>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</si>
  <si>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</si>
  <si>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</si>
  <si>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</si>
  <si>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</si>
  <si>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</si>
  <si>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</si>
  <si>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</si>
  <si>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</si>
  <si>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</si>
  <si>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</si>
  <si>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</si>
  <si>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</si>
  <si>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</si>
  <si>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</si>
  <si>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</si>
  <si>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</si>
  <si>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</si>
  <si>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</si>
  <si>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</si>
  <si>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</si>
  <si>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</si>
  <si>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</si>
  <si>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</si>
  <si>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</si>
  <si>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</si>
  <si>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</si>
  <si>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</si>
  <si>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</si>
  <si>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</si>
  <si>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</si>
  <si>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</si>
  <si>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</si>
  <si>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</si>
  <si>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</si>
  <si>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</si>
  <si>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</si>
  <si>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</si>
  <si>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</si>
  <si>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</si>
  <si>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</si>
  <si>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</si>
  <si>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</si>
  <si>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</si>
  <si>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</si>
  <si>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</si>
  <si>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</si>
  <si>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</si>
  <si>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</si>
  <si>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</si>
  <si>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</si>
  <si>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</si>
  <si>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</si>
  <si>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</si>
  <si>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</si>
  <si>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</si>
  <si>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</si>
  <si>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</si>
  <si>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</si>
  <si>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</si>
  <si>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</si>
  <si>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</si>
  <si>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</si>
  <si>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</si>
  <si>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</si>
  <si>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</si>
  <si>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</si>
  <si>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</si>
  <si>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</si>
  <si>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</si>
  <si>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</si>
  <si>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</si>
  <si>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</si>
  <si>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</si>
  <si>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</si>
  <si>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</si>
  <si>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</si>
  <si>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</si>
  <si>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</si>
  <si>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</si>
  <si>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</si>
  <si>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</si>
  <si>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</si>
  <si>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</si>
  <si>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</si>
  <si>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</si>
  <si>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</si>
  <si>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</si>
  <si>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</si>
  <si>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</si>
  <si>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</si>
  <si>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</si>
  <si>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</si>
  <si>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</si>
  <si>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</si>
  <si>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</si>
  <si>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</si>
  <si>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</si>
  <si>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</si>
  <si>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</si>
  <si>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</si>
  <si>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</si>
  <si>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</si>
  <si>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</si>
  <si>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</si>
  <si>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</si>
  <si>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</si>
  <si>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</si>
  <si>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</si>
  <si>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</si>
  <si>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</si>
  <si>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</si>
  <si>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</si>
  <si>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</si>
  <si>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</si>
  <si>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</si>
  <si>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</si>
  <si>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</si>
  <si>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</si>
  <si>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</si>
  <si>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</si>
  <si>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</si>
  <si>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</si>
  <si>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</si>
  <si>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</si>
  <si>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</si>
  <si>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</si>
  <si>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</si>
  <si>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</si>
  <si>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</si>
  <si>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</si>
  <si>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</si>
  <si>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</si>
  <si>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</si>
  <si>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</si>
  <si>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</si>
  <si>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</si>
  <si>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</si>
  <si>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</si>
  <si>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</si>
  <si>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</si>
  <si>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</si>
  <si>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</si>
  <si>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</si>
  <si>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</si>
  <si>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</si>
  <si>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</si>
  <si>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</si>
  <si>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</si>
  <si>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</si>
  <si>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</si>
  <si>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</si>
  <si>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</si>
  <si>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</si>
  <si>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</si>
  <si>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</si>
  <si>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</si>
  <si>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</si>
  <si>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</si>
  <si>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</si>
  <si>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</si>
  <si>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</si>
  <si>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</si>
  <si>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</si>
  <si>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</si>
  <si>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</si>
  <si>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</si>
  <si>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</si>
  <si>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</si>
  <si>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</si>
  <si>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</si>
  <si>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</si>
  <si>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</si>
  <si>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</si>
  <si>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</si>
  <si>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</si>
  <si>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</si>
  <si>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</si>
  <si>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</si>
  <si>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</si>
  <si>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</si>
  <si>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</si>
  <si>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</si>
  <si>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</si>
  <si>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</si>
  <si>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</si>
  <si>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</si>
  <si>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</si>
  <si>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</si>
  <si>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</si>
  <si>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</si>
  <si>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</si>
  <si>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</si>
  <si>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</si>
  <si>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</si>
  <si>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</si>
  <si>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</si>
  <si>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</si>
  <si>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</si>
  <si>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</si>
  <si>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</si>
  <si>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</si>
  <si>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</si>
  <si>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</si>
  <si>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</si>
  <si>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</si>
  <si>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</si>
  <si>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</si>
  <si>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</si>
  <si>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</si>
  <si>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</si>
  <si>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</si>
  <si>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</si>
  <si>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</si>
  <si>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</si>
  <si>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</si>
  <si>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</si>
  <si>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</si>
  <si>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</si>
  <si>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</si>
  <si>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</si>
  <si>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</si>
  <si>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</si>
  <si>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</si>
  <si>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</si>
  <si>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</si>
  <si>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</si>
  <si>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</si>
  <si>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</si>
  <si>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</si>
  <si>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</si>
  <si>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</si>
  <si>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</si>
  <si>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</si>
  <si>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</si>
  <si>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</si>
  <si>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</si>
  <si>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</si>
  <si>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</si>
  <si>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</si>
  <si>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</si>
  <si>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</si>
  <si>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</si>
  <si>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</si>
  <si>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</si>
  <si>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</si>
  <si>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</si>
  <si>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</si>
  <si>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</si>
  <si>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</si>
  <si>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</si>
  <si>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</si>
  <si>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</si>
  <si>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</si>
  <si>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</si>
  <si>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</si>
  <si>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</si>
  <si>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</si>
  <si>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</si>
  <si>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</si>
  <si>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</si>
  <si>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</si>
  <si>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</si>
  <si>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</si>
  <si>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</si>
  <si>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</si>
  <si>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</si>
  <si>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</si>
  <si>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</si>
  <si>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</si>
  <si>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</si>
  <si>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</si>
  <si>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</si>
  <si>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</si>
  <si>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</si>
  <si>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</si>
  <si>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</si>
  <si>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</si>
  <si>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</si>
  <si>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</si>
  <si>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</si>
  <si>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</si>
  <si>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</si>
  <si>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</si>
  <si>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</si>
  <si>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</si>
  <si>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</si>
  <si>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</si>
  <si>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</si>
  <si>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</si>
  <si>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</si>
  <si>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</si>
  <si>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</si>
  <si>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</si>
  <si>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</si>
  <si>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</si>
  <si>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</si>
  <si>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</si>
  <si>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</si>
  <si>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</si>
  <si>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</si>
  <si>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</si>
  <si>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</si>
  <si>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</si>
  <si>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</si>
  <si>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</si>
  <si>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</si>
  <si>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</si>
  <si>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</si>
  <si>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</si>
  <si>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</si>
  <si>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</si>
  <si>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</si>
  <si>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</si>
  <si>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</si>
  <si>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</si>
  <si>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</si>
  <si>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</si>
  <si>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</si>
  <si>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</si>
  <si>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</si>
  <si>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</si>
  <si>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</si>
  <si>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</si>
  <si>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</si>
  <si>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</si>
  <si>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</si>
  <si>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</si>
  <si>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</si>
  <si>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</si>
  <si>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</si>
  <si>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</si>
  <si>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</si>
  <si>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</si>
  <si>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</si>
  <si>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</si>
  <si>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</si>
  <si>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</si>
  <si>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</si>
  <si>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</si>
  <si>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</si>
  <si>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</si>
  <si>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</si>
  <si>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</si>
  <si>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</si>
  <si>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</si>
  <si>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</si>
  <si>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</si>
  <si>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</si>
  <si>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</si>
  <si>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</si>
  <si>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</si>
  <si>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</si>
  <si>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</si>
  <si>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</si>
  <si>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</si>
  <si>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</si>
  <si>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</si>
  <si>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</si>
  <si>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</si>
  <si>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</si>
  <si>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</si>
  <si>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</si>
  <si>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</si>
  <si>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</si>
  <si>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</si>
  <si>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</si>
  <si>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</si>
  <si>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</si>
  <si>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</si>
  <si>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</si>
  <si>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</si>
  <si>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</si>
  <si>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</si>
  <si>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</si>
  <si>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</si>
  <si>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</si>
  <si>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</si>
  <si>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</si>
  <si>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</si>
  <si>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</si>
  <si>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</si>
  <si>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</si>
  <si>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</si>
  <si>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</si>
  <si>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</si>
  <si>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</si>
  <si>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</si>
  <si>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</si>
  <si>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</si>
  <si>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</si>
  <si>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</si>
  <si>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</si>
  <si>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</si>
  <si>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</si>
  <si>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</si>
  <si>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</si>
  <si>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</si>
  <si>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</si>
  <si>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</si>
  <si>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</si>
  <si>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</si>
  <si>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</si>
  <si>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</si>
  <si>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</si>
  <si>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</si>
  <si>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</si>
  <si>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</si>
  <si>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</si>
  <si>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</si>
  <si>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</si>
  <si>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</si>
  <si>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</si>
  <si>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</si>
  <si>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</si>
  <si>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</si>
  <si>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</si>
  <si>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</si>
  <si>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</si>
  <si>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</si>
  <si>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</si>
  <si>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</si>
  <si>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</si>
  <si>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</si>
  <si>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</si>
  <si>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</si>
  <si>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</si>
  <si>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</si>
  <si>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</si>
  <si>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</si>
  <si>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</si>
  <si>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</si>
  <si>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</si>
  <si>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</si>
  <si>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</si>
  <si>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</si>
  <si>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</si>
  <si>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</si>
  <si>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</si>
  <si>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</si>
  <si>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</si>
  <si>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</si>
  <si>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</si>
  <si>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</si>
  <si>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</si>
  <si>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</si>
  <si>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</si>
  <si>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</si>
  <si>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</si>
  <si>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</si>
  <si>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</si>
  <si>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</si>
  <si>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</si>
  <si>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</si>
  <si>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</si>
  <si>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</si>
  <si>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</si>
  <si>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</si>
  <si>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</si>
  <si>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</si>
  <si>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</si>
  <si>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</si>
  <si>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</si>
  <si>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</si>
  <si>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</si>
  <si>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</si>
  <si>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</si>
  <si>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</si>
  <si>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</si>
  <si>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</si>
  <si>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</si>
  <si>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</si>
  <si>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</si>
  <si>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</si>
  <si>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</si>
  <si>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</si>
  <si>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</si>
  <si>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</si>
  <si>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</si>
  <si>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</si>
  <si>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</si>
  <si>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</si>
  <si>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</si>
  <si>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</si>
  <si>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</si>
  <si>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</si>
  <si>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</si>
  <si>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</si>
  <si>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</si>
  <si>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</si>
  <si>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</si>
  <si>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</si>
  <si>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</si>
  <si>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</si>
  <si>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</si>
  <si>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</si>
  <si>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</si>
  <si>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</si>
  <si>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</si>
  <si>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</si>
  <si>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</si>
  <si>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</si>
  <si>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</si>
  <si>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</si>
  <si>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</si>
  <si>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</si>
  <si>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</si>
  <si>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</si>
  <si>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</si>
  <si>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</si>
  <si>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</si>
  <si>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</si>
  <si>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</si>
  <si>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</si>
  <si>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</si>
  <si>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</si>
  <si>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</si>
  <si>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</si>
  <si>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</si>
  <si>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</si>
  <si>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</si>
  <si>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</si>
  <si>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</si>
  <si>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</si>
  <si>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</si>
  <si>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</si>
  <si>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</si>
  <si>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</si>
  <si>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</si>
  <si>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</si>
  <si>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</si>
  <si>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</si>
  <si>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</si>
  <si>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</si>
  <si>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</si>
  <si>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</si>
  <si>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</si>
  <si>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</si>
  <si>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</si>
  <si>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</si>
  <si>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</si>
  <si>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</si>
  <si>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</si>
  <si>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</si>
  <si>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</si>
  <si>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</si>
  <si>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</si>
  <si>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</si>
  <si>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</si>
  <si>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</si>
  <si>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</si>
  <si>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</si>
  <si>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</si>
  <si>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</si>
  <si>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</si>
  <si>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</si>
  <si>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</si>
  <si>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</si>
  <si>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</si>
  <si>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</si>
  <si>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</si>
  <si>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</si>
  <si>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</si>
  <si>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</si>
  <si>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</si>
  <si>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</si>
  <si>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</si>
  <si>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</si>
  <si>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</si>
  <si>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</si>
  <si>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</si>
  <si>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</si>
  <si>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</si>
  <si>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</si>
  <si>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</si>
  <si>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</si>
  <si>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</si>
  <si>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</si>
  <si>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</si>
  <si>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</si>
  <si>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</si>
  <si>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</si>
  <si>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</si>
  <si>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</si>
  <si>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</si>
  <si>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</si>
  <si>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</si>
  <si>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</si>
  <si>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</si>
  <si>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</si>
  <si>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</si>
  <si>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</si>
  <si>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</si>
  <si>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</si>
  <si>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</si>
  <si>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</si>
  <si>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</si>
  <si>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</si>
  <si>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</si>
  <si>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</si>
  <si>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</si>
  <si>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</si>
  <si>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</si>
  <si>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</si>
  <si>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</si>
  <si>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</si>
  <si>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</si>
  <si>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</si>
  <si>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</si>
  <si>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</si>
  <si>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</si>
  <si>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</si>
  <si>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</si>
  <si>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</si>
  <si>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</si>
  <si>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</si>
  <si>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</si>
  <si>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</si>
  <si>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</si>
  <si>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</si>
  <si>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</si>
  <si>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</si>
  <si>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</si>
  <si>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</si>
  <si>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</si>
  <si>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</si>
  <si>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</si>
  <si>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</si>
  <si>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</si>
  <si>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</si>
  <si>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</si>
  <si>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</si>
  <si>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</si>
  <si>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</si>
  <si>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</si>
  <si>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</si>
  <si>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</si>
  <si>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</si>
  <si>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</si>
  <si>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</si>
  <si>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</si>
  <si>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</si>
  <si>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</si>
  <si>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</si>
  <si>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</si>
  <si>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</si>
  <si>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</si>
  <si>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</si>
  <si>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</si>
  <si>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</si>
  <si>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</si>
  <si>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</si>
  <si>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</si>
  <si>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</si>
  <si>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</si>
  <si>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</si>
  <si>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</si>
  <si>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</si>
  <si>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</si>
  <si>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</si>
  <si>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</si>
  <si>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</si>
  <si>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</si>
  <si>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</si>
  <si>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</si>
  <si>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</si>
  <si>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</si>
  <si>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</si>
  <si>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</si>
  <si>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</si>
  <si>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</si>
  <si>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</si>
  <si>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</si>
  <si>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</si>
  <si>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</si>
  <si>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</si>
  <si>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</si>
  <si>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</si>
  <si>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</si>
  <si>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</si>
  <si>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</si>
  <si>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</si>
  <si>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</si>
  <si>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</si>
  <si>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</si>
  <si>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</si>
  <si>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</si>
  <si>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</si>
  <si>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</si>
  <si>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</si>
  <si>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</si>
  <si>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</si>
  <si>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</si>
  <si>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</si>
  <si>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</si>
  <si>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</si>
  <si>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</si>
  <si>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</si>
  <si>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</si>
  <si>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</si>
  <si>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</si>
  <si>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</si>
  <si>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</si>
  <si>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</si>
  <si>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</si>
  <si>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</si>
  <si>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</si>
  <si>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</si>
  <si>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</si>
  <si>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</si>
  <si>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</si>
  <si>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</si>
  <si>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</si>
  <si>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</si>
  <si>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</si>
  <si>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</si>
  <si>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</si>
  <si>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</si>
  <si>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</si>
  <si>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</si>
  <si>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</si>
  <si>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</si>
  <si>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</si>
  <si>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</si>
  <si>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</si>
  <si>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</si>
  <si>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</si>
  <si>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</si>
  <si>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</si>
  <si>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</si>
  <si>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</si>
  <si>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</si>
  <si>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</si>
  <si>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</si>
  <si>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</si>
  <si>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</si>
  <si>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</si>
  <si>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</si>
  <si>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</si>
  <si>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</si>
  <si>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</si>
  <si>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</si>
  <si>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</si>
  <si>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</si>
  <si>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</si>
  <si>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</si>
  <si>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</si>
  <si>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</si>
  <si>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</si>
  <si>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</si>
  <si>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</si>
  <si>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</si>
  <si>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</si>
  <si>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</si>
  <si>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</si>
  <si>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</si>
  <si>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</si>
  <si>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</si>
  <si>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</si>
  <si>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</si>
  <si>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</si>
  <si>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</si>
  <si>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</si>
  <si>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</si>
  <si>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</si>
  <si>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</si>
  <si>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</si>
  <si>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</si>
  <si>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</si>
  <si>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</si>
  <si>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</si>
  <si>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</si>
  <si>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</si>
  <si>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</si>
  <si>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</si>
  <si>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</si>
  <si>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</si>
  <si>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</si>
  <si>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</si>
  <si>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</si>
  <si>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</si>
  <si>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</si>
  <si>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</si>
  <si>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</si>
  <si>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</si>
  <si>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</si>
  <si>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</si>
  <si>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</si>
  <si>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</si>
  <si>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</si>
  <si>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</si>
  <si>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</si>
  <si>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</si>
  <si>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</si>
  <si>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</si>
  <si>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</si>
  <si>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</si>
  <si>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</si>
  <si>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</si>
  <si>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</si>
  <si>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</si>
  <si>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</si>
  <si>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</si>
  <si>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</si>
  <si>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</si>
  <si>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</si>
  <si>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</si>
  <si>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</si>
  <si>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</si>
  <si>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</si>
  <si>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</si>
  <si>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</si>
  <si>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</si>
  <si>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</si>
  <si>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</si>
  <si>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</si>
  <si>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</si>
  <si>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</si>
  <si>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</si>
  <si>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</si>
  <si>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</si>
  <si>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</si>
  <si>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</si>
  <si>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</si>
  <si>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</si>
  <si>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</si>
  <si>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</si>
  <si>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</si>
  <si>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</si>
  <si>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</si>
  <si>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</si>
  <si>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</si>
  <si>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</si>
  <si>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</si>
  <si>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</si>
  <si>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</si>
  <si>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</si>
  <si>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</si>
  <si>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</si>
  <si>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</si>
  <si>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</si>
  <si>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</si>
  <si>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</si>
  <si>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</si>
  <si>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</si>
  <si>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</si>
  <si>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</si>
  <si>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</si>
  <si>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</si>
  <si>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</si>
  <si>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</si>
  <si>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</si>
  <si>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</si>
  <si>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</si>
  <si>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</si>
  <si>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</si>
  <si>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</si>
  <si>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</si>
  <si>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</si>
  <si>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</si>
  <si>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</si>
  <si>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</si>
  <si>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</si>
  <si>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</si>
  <si>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</si>
  <si>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</si>
  <si>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</si>
  <si>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</si>
  <si>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</si>
  <si>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</si>
  <si>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</si>
  <si>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</si>
  <si>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</si>
  <si>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</si>
  <si>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</si>
  <si>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</si>
  <si>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</si>
  <si>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</si>
  <si>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</si>
  <si>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</si>
  <si>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</si>
  <si>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</si>
  <si>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</si>
  <si>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</si>
  <si>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</si>
  <si>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</si>
  <si>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</si>
  <si>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</si>
  <si>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</si>
  <si>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</si>
  <si>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</si>
  <si>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</si>
  <si>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</si>
  <si>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</si>
  <si>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</si>
  <si>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</si>
  <si>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</si>
  <si>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</si>
  <si>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</si>
  <si>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</si>
  <si>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</si>
  <si>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</si>
  <si>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</si>
  <si>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</si>
  <si>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</si>
  <si>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</si>
  <si>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</si>
  <si>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</si>
  <si>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</si>
  <si>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</si>
  <si>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</si>
  <si>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</si>
  <si>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</si>
  <si>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</si>
  <si>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</si>
  <si>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</si>
  <si>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</si>
  <si>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</si>
  <si>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</si>
  <si>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</si>
  <si>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</si>
  <si>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</si>
  <si>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</si>
  <si>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</si>
  <si>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</si>
  <si>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</si>
  <si>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</si>
  <si>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</si>
  <si>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</si>
  <si>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</si>
  <si>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</si>
  <si>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</si>
  <si>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</si>
  <si>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</si>
  <si>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</si>
  <si>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</si>
  <si>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</si>
  <si>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</si>
  <si>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</si>
  <si>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</si>
  <si>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</si>
  <si>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</si>
  <si>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</si>
  <si>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</si>
  <si>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</si>
  <si>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</si>
  <si>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</si>
  <si>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</si>
  <si>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</si>
  <si>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</si>
  <si>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</si>
  <si>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</si>
  <si>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</si>
  <si>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</si>
  <si>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</si>
  <si>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</si>
  <si>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</si>
  <si>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</si>
  <si>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</si>
  <si>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</si>
  <si>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</si>
  <si>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</si>
  <si>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</si>
  <si>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</si>
  <si>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</si>
  <si>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</si>
  <si>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</si>
  <si>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</si>
  <si>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</si>
  <si>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</si>
  <si>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</si>
  <si>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</si>
  <si>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</si>
  <si>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</si>
  <si>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</si>
  <si>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</si>
  <si>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</si>
  <si>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</si>
  <si>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</si>
  <si>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</si>
  <si>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</si>
  <si>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</si>
  <si>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</si>
  <si>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</si>
  <si>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</si>
  <si>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</si>
  <si>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</si>
  <si>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</si>
  <si>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</si>
  <si>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</si>
  <si>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</si>
  <si>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</si>
  <si>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</si>
  <si>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</si>
  <si>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</si>
  <si>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</si>
  <si>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</si>
  <si>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</si>
  <si>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</si>
  <si>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</si>
  <si>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</si>
  <si>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</si>
  <si>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</si>
  <si>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</si>
  <si>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</si>
  <si>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</si>
  <si>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</si>
  <si>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</si>
  <si>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</si>
  <si>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</si>
  <si>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</si>
  <si>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</si>
  <si>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</si>
  <si>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</si>
  <si>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</si>
  <si>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</si>
  <si>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</si>
  <si>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</si>
  <si>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</si>
  <si>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</si>
  <si>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</si>
  <si>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</si>
  <si>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</si>
  <si>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</si>
  <si>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</si>
  <si>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</si>
  <si>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</si>
  <si>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</si>
  <si>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</si>
  <si>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</si>
  <si>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</si>
  <si>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</si>
  <si>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</si>
  <si>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</si>
  <si>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</si>
  <si>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</si>
  <si>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</si>
  <si>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</si>
  <si>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</si>
  <si>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</si>
  <si>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</si>
  <si>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</si>
  <si>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</si>
  <si>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</si>
  <si>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</si>
  <si>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</si>
  <si>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</si>
  <si>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</si>
  <si>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</si>
  <si>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</si>
  <si>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</si>
  <si>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</si>
  <si>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</si>
  <si>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</si>
  <si>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</si>
  <si>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</si>
  <si>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</si>
  <si>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</si>
  <si>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</si>
  <si>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</si>
  <si>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</si>
  <si>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</si>
  <si>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</si>
  <si>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</si>
  <si>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</si>
  <si>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</si>
  <si>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</si>
  <si>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</si>
  <si>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</si>
  <si>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</si>
  <si>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</si>
  <si>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</si>
  <si>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</si>
  <si>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</si>
  <si>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</si>
  <si>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</si>
  <si>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</si>
  <si>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</si>
  <si>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</si>
  <si>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</si>
  <si>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</si>
  <si>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</si>
  <si>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</si>
  <si>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</si>
  <si>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</si>
  <si>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</si>
  <si>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</si>
  <si>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</si>
  <si>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</si>
  <si>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</si>
  <si>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</si>
  <si>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</si>
  <si>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</si>
  <si>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</si>
  <si>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</si>
  <si>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</si>
  <si>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</si>
  <si>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</si>
  <si>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</si>
  <si>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</si>
  <si>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</si>
  <si>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</si>
  <si>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</si>
  <si>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</si>
  <si>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</si>
  <si>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</si>
  <si>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</si>
  <si>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</si>
  <si>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</si>
  <si>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</si>
  <si>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</si>
  <si>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</si>
  <si>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</si>
  <si>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</si>
  <si>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</si>
  <si>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</si>
  <si>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</si>
  <si>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</si>
  <si>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</si>
  <si>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</si>
  <si>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</si>
  <si>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</si>
  <si>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</si>
  <si>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</si>
  <si>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</si>
  <si>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</si>
  <si>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</si>
  <si>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</si>
  <si>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</si>
  <si>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</si>
  <si>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</si>
  <si>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</si>
  <si>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</si>
  <si>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</si>
  <si>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</si>
  <si>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</si>
  <si>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</si>
  <si>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</si>
  <si>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</si>
  <si>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</si>
  <si>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</si>
  <si>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</si>
  <si>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</si>
  <si>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</si>
  <si>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</si>
  <si>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</si>
  <si>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</si>
  <si>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</si>
  <si>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</si>
  <si>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</si>
  <si>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</si>
  <si>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</si>
  <si>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</si>
  <si>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</si>
  <si>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</si>
  <si>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</si>
  <si>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</si>
  <si>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</si>
  <si>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</si>
  <si>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</si>
  <si>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</si>
  <si>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</si>
  <si>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</si>
  <si>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</si>
  <si>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</si>
  <si>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</si>
  <si>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</si>
  <si>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</si>
  <si>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</si>
  <si>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</si>
  <si>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</si>
  <si>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</si>
  <si>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</si>
  <si>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</si>
  <si>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</si>
  <si>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</si>
  <si>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</si>
  <si>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</si>
  <si>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</si>
  <si>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</si>
  <si>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</si>
  <si>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</si>
  <si>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</si>
  <si>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</si>
  <si>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</si>
  <si>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</si>
  <si>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</si>
  <si>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</si>
  <si>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</si>
  <si>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</si>
  <si>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</si>
  <si>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</si>
  <si>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</si>
  <si>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</si>
  <si>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</si>
  <si>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</si>
  <si>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</si>
  <si>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</si>
  <si>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</si>
  <si>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</si>
  <si>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</si>
  <si>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</si>
  <si>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</si>
  <si>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</si>
  <si>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</si>
  <si>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</si>
  <si>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</si>
  <si>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</si>
  <si>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</si>
  <si>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</si>
  <si>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</si>
  <si>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</si>
  <si>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</si>
  <si>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</si>
  <si>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</si>
  <si>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</si>
  <si>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</si>
  <si>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</si>
  <si>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</si>
  <si>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</si>
  <si>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</si>
  <si>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</si>
  <si>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</si>
  <si>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</si>
  <si>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</si>
  <si>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</si>
  <si>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</si>
  <si>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</si>
  <si>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</si>
  <si>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</si>
  <si>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</si>
  <si>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</si>
  <si>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</si>
  <si>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</si>
  <si>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</si>
  <si>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</si>
  <si>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</si>
  <si>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</si>
  <si>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</si>
  <si>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</si>
  <si>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</si>
  <si>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</si>
  <si>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</si>
  <si>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</si>
  <si>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</si>
  <si>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</si>
  <si>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</si>
  <si>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</si>
  <si>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</si>
  <si>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</si>
  <si>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</si>
  <si>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</si>
  <si>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</si>
  <si>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</si>
  <si>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</si>
  <si>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</si>
  <si>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</si>
  <si>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</si>
  <si>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</si>
  <si>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</si>
  <si>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</si>
  <si>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</si>
  <si>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</si>
  <si>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</si>
  <si>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</si>
  <si>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</si>
  <si>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</si>
  <si>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</si>
  <si>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</si>
  <si>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</si>
  <si>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</si>
  <si>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</si>
  <si>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</si>
  <si>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</si>
  <si>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</si>
  <si>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</si>
  <si>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</si>
  <si>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</si>
  <si>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</si>
  <si>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</si>
  <si>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</si>
  <si>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</si>
  <si>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</si>
  <si>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</si>
  <si>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</si>
  <si>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</si>
  <si>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</si>
  <si>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</si>
  <si>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</si>
  <si>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</si>
  <si>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</si>
  <si>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</si>
  <si>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</si>
  <si>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</si>
  <si>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</si>
  <si>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</si>
  <si>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</si>
  <si>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</si>
  <si>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</si>
  <si>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</si>
  <si>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</si>
  <si>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</si>
  <si>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</si>
  <si>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</si>
  <si>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</si>
  <si>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</si>
  <si>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</si>
  <si>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</si>
  <si>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</si>
  <si>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</si>
  <si>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</si>
  <si>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</si>
  <si>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</si>
  <si>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</si>
  <si>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</si>
  <si>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</si>
  <si>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</si>
  <si>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</si>
  <si>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</si>
  <si>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</si>
  <si>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</si>
  <si>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</si>
  <si>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</si>
  <si>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</si>
  <si>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</si>
  <si>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</si>
  <si>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</si>
  <si>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</si>
  <si>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</si>
  <si>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</si>
  <si>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</si>
  <si>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</si>
  <si>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</si>
  <si>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</si>
  <si>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</si>
  <si>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</si>
  <si>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</si>
  <si>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</si>
  <si>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</si>
  <si>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</si>
  <si>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</si>
  <si>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</si>
  <si>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</si>
  <si>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</si>
  <si>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</si>
  <si>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</si>
  <si>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</si>
  <si>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</si>
  <si>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</si>
  <si>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</si>
  <si>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</si>
  <si>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</si>
  <si>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</si>
  <si>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</si>
  <si>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</si>
  <si>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</si>
  <si>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</si>
  <si>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</si>
  <si>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</si>
  <si>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</si>
  <si>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</si>
  <si>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</si>
  <si>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</si>
  <si>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</si>
  <si>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</si>
  <si>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</si>
  <si>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</si>
  <si>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</si>
  <si>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</si>
  <si>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</si>
  <si>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</si>
  <si>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</si>
  <si>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</si>
  <si>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</si>
  <si>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</si>
  <si>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</si>
  <si>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</si>
  <si>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</si>
  <si>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</si>
  <si>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</si>
  <si>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</si>
  <si>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</si>
  <si>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</si>
  <si>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</si>
  <si>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</si>
  <si>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</si>
  <si>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</si>
  <si>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</si>
  <si>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</si>
  <si>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</si>
  <si>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</si>
  <si>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</si>
  <si>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</si>
  <si>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</si>
  <si>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</si>
  <si>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</si>
  <si>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</si>
  <si>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</si>
  <si>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</si>
  <si>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</si>
  <si>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</si>
  <si>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</si>
  <si>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</si>
  <si>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</si>
  <si>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</si>
  <si>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</si>
  <si>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</si>
  <si>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</si>
  <si>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</si>
  <si>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</si>
  <si>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</si>
  <si>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</si>
  <si>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</si>
  <si>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</si>
  <si>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</si>
  <si>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</si>
  <si>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</si>
  <si>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</si>
  <si>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</si>
  <si>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</si>
  <si>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</si>
  <si>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</si>
  <si>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</si>
  <si>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</si>
  <si>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</si>
  <si>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</si>
  <si>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</si>
  <si>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</si>
  <si>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</si>
  <si>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</si>
  <si>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</si>
  <si>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</si>
  <si>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</si>
  <si>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</si>
  <si>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</si>
  <si>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</si>
  <si>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</si>
  <si>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</si>
  <si>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</si>
  <si>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</si>
  <si>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</si>
  <si>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</si>
  <si>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</si>
  <si>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</si>
  <si>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</si>
  <si>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</si>
  <si>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</si>
  <si>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</si>
  <si>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</si>
  <si>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</si>
  <si>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</si>
  <si>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</si>
  <si>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</si>
  <si>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</si>
  <si>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</si>
  <si>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</si>
  <si>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</si>
  <si>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</si>
  <si>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</si>
  <si>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</si>
  <si>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</si>
  <si>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</si>
  <si>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</si>
  <si>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</si>
  <si>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</si>
  <si>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</si>
  <si>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</si>
  <si>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</si>
  <si>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</si>
  <si>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</si>
  <si>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</si>
  <si>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</si>
  <si>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</si>
  <si>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</si>
  <si>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</si>
  <si>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</si>
  <si>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</si>
  <si>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</si>
  <si>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</si>
  <si>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</si>
  <si>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</si>
  <si>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</si>
  <si>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</si>
  <si>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</si>
  <si>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</si>
  <si>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</si>
  <si>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</si>
  <si>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</si>
  <si>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</si>
  <si>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</si>
  <si>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</si>
  <si>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</si>
  <si>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</si>
  <si>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</si>
  <si>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</si>
  <si>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</si>
  <si>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</si>
  <si>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</si>
  <si>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</si>
  <si>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</si>
  <si>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</si>
  <si>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</si>
  <si>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</si>
  <si>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</si>
  <si>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</si>
  <si>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</si>
  <si>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</si>
  <si>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</si>
  <si>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</si>
  <si>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</si>
  <si>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</si>
  <si>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</si>
  <si>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</si>
  <si>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</si>
  <si>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</si>
  <si>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</si>
  <si>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</si>
  <si>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</si>
  <si>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</si>
  <si>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</si>
  <si>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</si>
  <si>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</si>
  <si>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</si>
  <si>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</si>
  <si>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</si>
  <si>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</si>
  <si>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</si>
  <si>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</si>
  <si>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</si>
  <si>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</si>
  <si>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</si>
  <si>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</si>
  <si>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</si>
  <si>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</si>
  <si>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</si>
  <si>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</si>
  <si>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</si>
  <si>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</si>
  <si>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</si>
  <si>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</si>
  <si>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</si>
  <si>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</si>
  <si>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</si>
  <si>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</si>
  <si>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</si>
  <si>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</si>
  <si>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</si>
  <si>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</si>
  <si>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</si>
  <si>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</si>
  <si>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</si>
  <si>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</si>
  <si>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</si>
  <si>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</si>
  <si>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</si>
  <si>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</si>
  <si>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</si>
  <si>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</si>
  <si>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</si>
  <si>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</si>
  <si>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</si>
  <si>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</si>
  <si>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</si>
  <si>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</si>
  <si>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</si>
  <si>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</si>
  <si>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</si>
  <si>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</si>
  <si>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</si>
  <si>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</si>
  <si>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</si>
  <si>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</si>
  <si>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</si>
  <si>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</si>
  <si>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</si>
  <si>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</si>
  <si>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</si>
  <si>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</si>
  <si>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</si>
  <si>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</si>
  <si>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</si>
  <si>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</si>
  <si>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</si>
  <si>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</si>
  <si>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</si>
  <si>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</si>
  <si>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</si>
  <si>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</si>
  <si>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</si>
  <si>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</si>
  <si>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</si>
  <si>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</si>
  <si>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</si>
  <si>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</si>
  <si>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</si>
  <si>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</si>
  <si>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</si>
  <si>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</si>
  <si>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</si>
  <si>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</si>
  <si>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</si>
  <si>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</si>
  <si>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</si>
  <si>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</si>
  <si>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</si>
  <si>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</si>
  <si>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</si>
  <si>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</si>
  <si>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</si>
  <si>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</si>
  <si>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</si>
  <si>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</si>
  <si>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</si>
  <si>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</si>
  <si>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</si>
  <si>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</si>
  <si>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</si>
  <si>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</si>
  <si>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</si>
  <si>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</si>
  <si>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</si>
  <si>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</si>
  <si>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</si>
  <si>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</si>
  <si>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</si>
  <si>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</si>
  <si>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</si>
  <si>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</si>
  <si>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</si>
  <si>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</si>
  <si>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</si>
  <si>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</si>
  <si>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</si>
  <si>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</si>
  <si>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</si>
  <si>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</si>
  <si>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</si>
  <si>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</si>
  <si>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</si>
  <si>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</si>
  <si>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</si>
  <si>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</si>
  <si>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</si>
  <si>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</si>
  <si>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</si>
  <si>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</si>
  <si>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</si>
  <si>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</si>
  <si>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</si>
  <si>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</si>
  <si>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</si>
  <si>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</si>
  <si>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</si>
  <si>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</si>
  <si>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</si>
  <si>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</si>
  <si>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</si>
  <si>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</si>
  <si>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</si>
  <si>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</si>
  <si>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</si>
  <si>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</si>
  <si>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</si>
  <si>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</si>
  <si>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</si>
  <si>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</si>
  <si>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</si>
  <si>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</si>
  <si>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</si>
  <si>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</si>
  <si>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</si>
  <si>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</si>
  <si>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</si>
  <si>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</si>
  <si>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</si>
  <si>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</si>
  <si>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</si>
  <si>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</si>
  <si>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</si>
  <si>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</si>
  <si>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</si>
  <si>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</si>
  <si>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</si>
  <si>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</si>
  <si>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</si>
  <si>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</si>
  <si>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</si>
  <si>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</si>
  <si>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</si>
  <si>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</si>
  <si>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</si>
  <si>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</si>
  <si>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</si>
  <si>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</si>
  <si>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</si>
  <si>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</si>
  <si>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</si>
  <si>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</si>
  <si>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</si>
  <si>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</si>
  <si>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</si>
  <si>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</si>
  <si>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</si>
  <si>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</si>
  <si>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</si>
  <si>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</si>
  <si>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</si>
  <si>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</si>
  <si>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</si>
  <si>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</si>
  <si>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</si>
  <si>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</si>
  <si>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</si>
  <si>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</si>
  <si>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</si>
  <si>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</si>
  <si>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</si>
  <si>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</si>
  <si>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</si>
  <si>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</si>
  <si>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</si>
  <si>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</si>
  <si>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</si>
  <si>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</si>
  <si>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</si>
  <si>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</si>
  <si>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</si>
  <si>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</si>
  <si>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</si>
  <si>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</si>
  <si>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</si>
  <si>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</si>
  <si>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</si>
  <si>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</si>
  <si>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</si>
  <si>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</si>
  <si>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</si>
  <si>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</si>
  <si>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</si>
  <si>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</si>
  <si>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</si>
  <si>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</si>
  <si>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</si>
  <si>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</si>
  <si>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</si>
  <si>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</si>
  <si>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</si>
  <si>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</si>
  <si>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</si>
  <si>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</si>
  <si>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</si>
  <si>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</si>
  <si>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</si>
  <si>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</si>
  <si>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</si>
  <si>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</si>
  <si>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</si>
  <si>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</si>
  <si>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</si>
  <si>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</si>
  <si>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</si>
  <si>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</si>
  <si>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</si>
  <si>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</si>
  <si>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</si>
  <si>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</si>
  <si>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</si>
  <si>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</si>
  <si>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</si>
  <si>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</si>
  <si>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</si>
  <si>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</si>
  <si>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</si>
  <si>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</si>
  <si>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</si>
  <si>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</si>
  <si>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</si>
  <si>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</si>
  <si>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</si>
  <si>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</si>
  <si>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</si>
  <si>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</si>
  <si>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</si>
  <si>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</si>
  <si>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</si>
  <si>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</si>
  <si>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</si>
  <si>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</si>
  <si>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</si>
  <si>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</si>
  <si>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</si>
  <si>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</si>
  <si>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</si>
  <si>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</si>
  <si>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</si>
  <si>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</si>
  <si>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</si>
  <si>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</si>
  <si>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</si>
  <si>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</si>
  <si>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</si>
  <si>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</si>
  <si>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</si>
  <si>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</si>
  <si>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</si>
  <si>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</si>
  <si>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</si>
  <si>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</si>
  <si>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</si>
  <si>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</si>
  <si>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</si>
  <si>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</si>
  <si>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</si>
  <si>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</si>
  <si>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</si>
  <si>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</si>
  <si>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</si>
  <si>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</si>
  <si>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</si>
  <si>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</si>
  <si>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</si>
  <si>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</si>
  <si>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</si>
  <si>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</si>
  <si>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</si>
  <si>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</si>
  <si>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</si>
  <si>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</si>
  <si>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</si>
  <si>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</si>
  <si>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</si>
  <si>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</si>
  <si>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</si>
  <si>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</si>
  <si>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</si>
  <si>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</si>
  <si>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</si>
  <si>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</si>
  <si>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</si>
  <si>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</si>
  <si>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</si>
  <si>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</si>
  <si>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</si>
  <si>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</si>
  <si>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</si>
  <si>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</si>
  <si>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</si>
  <si>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</si>
  <si>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</si>
  <si>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</si>
  <si>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</si>
  <si>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</si>
  <si>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</si>
  <si>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</si>
  <si>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</si>
  <si>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</si>
  <si>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</si>
  <si>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</si>
  <si>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</si>
  <si>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</si>
  <si>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</si>
  <si>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</si>
  <si>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</si>
  <si>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</si>
  <si>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</si>
  <si>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</si>
  <si>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</si>
  <si>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</si>
  <si>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</si>
  <si>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</si>
  <si>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</si>
  <si>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</si>
  <si>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</si>
  <si>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</si>
  <si>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</si>
  <si>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</si>
  <si>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</si>
  <si>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</si>
  <si>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</si>
  <si>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</si>
  <si>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</si>
  <si>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</si>
  <si>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</si>
  <si>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</si>
  <si>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</si>
  <si>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</si>
  <si>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</si>
  <si>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</si>
  <si>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</si>
  <si>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</si>
  <si>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</si>
  <si>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</si>
  <si>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</si>
  <si>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</si>
  <si>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</si>
  <si>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</si>
  <si>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</si>
  <si>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</si>
  <si>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</si>
  <si>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</si>
  <si>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</si>
  <si>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</si>
  <si>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</si>
  <si>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</si>
  <si>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</si>
  <si>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</si>
  <si>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</si>
  <si>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</si>
  <si>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</si>
  <si>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</si>
  <si>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</si>
  <si>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</si>
  <si>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</si>
  <si>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</si>
  <si>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</si>
  <si>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</si>
  <si>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</si>
  <si>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</si>
  <si>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</si>
  <si>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</si>
  <si>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</si>
  <si>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</si>
  <si>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</si>
  <si>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</si>
  <si>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</si>
  <si>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</si>
  <si>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</si>
  <si>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</si>
  <si>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</si>
  <si>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</si>
  <si>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</si>
  <si>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</si>
  <si>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</si>
  <si>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</si>
  <si>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</si>
  <si>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</si>
  <si>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</si>
  <si>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</si>
  <si>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</si>
  <si>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</si>
  <si>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</si>
  <si>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</si>
  <si>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</si>
  <si>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</si>
  <si>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</si>
  <si>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</si>
  <si>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</si>
  <si>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</si>
  <si>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</si>
  <si>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</si>
  <si>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</si>
  <si>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</si>
  <si>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</si>
  <si>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</si>
  <si>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</si>
  <si>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</si>
  <si>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</si>
  <si>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</si>
  <si>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</si>
  <si>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</si>
  <si>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</si>
  <si>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</si>
  <si>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</si>
  <si>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</si>
  <si>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</si>
  <si>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</si>
  <si>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</si>
  <si>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</si>
  <si>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</si>
  <si>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</si>
  <si>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</si>
  <si>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</si>
  <si>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</si>
  <si>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</si>
  <si>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</si>
  <si>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</si>
  <si>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</si>
  <si>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</si>
  <si>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</si>
  <si>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</si>
  <si>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</si>
  <si>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</si>
  <si>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</si>
  <si>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</si>
  <si>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</si>
  <si>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</si>
  <si>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</si>
  <si>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</si>
  <si>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</si>
  <si>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</si>
  <si>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</si>
  <si>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</si>
  <si>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</si>
  <si>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</si>
  <si>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</si>
  <si>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</si>
  <si>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</si>
  <si>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</si>
  <si>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</si>
  <si>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</si>
  <si>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</si>
  <si>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</si>
  <si>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</si>
  <si>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</si>
  <si>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</si>
  <si>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</si>
  <si>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</si>
  <si>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</si>
  <si>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</si>
  <si>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</si>
  <si>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</si>
  <si>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</si>
  <si>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</si>
  <si>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</si>
  <si>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</si>
  <si>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</si>
  <si>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</si>
  <si>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</si>
  <si>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</si>
  <si>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</si>
  <si>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</si>
  <si>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</si>
  <si>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</si>
  <si>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</si>
  <si>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</si>
  <si>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</si>
  <si>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</si>
  <si>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</si>
  <si>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</si>
  <si>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</si>
  <si>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</si>
  <si>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</si>
  <si>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</si>
  <si>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</si>
  <si>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</si>
  <si>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</si>
  <si>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</si>
  <si>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</si>
  <si>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</si>
  <si>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</si>
  <si>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</si>
  <si>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</si>
  <si>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</si>
  <si>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</si>
  <si>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</si>
  <si>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</si>
  <si>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</si>
  <si>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</si>
  <si>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</si>
  <si>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</si>
  <si>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</si>
  <si>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</si>
  <si>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</si>
  <si>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</si>
  <si>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</si>
  <si>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</si>
  <si>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</si>
  <si>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</si>
  <si>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</si>
  <si>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</si>
  <si>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</si>
  <si>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</si>
  <si>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</si>
  <si>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</si>
  <si>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</si>
  <si>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</si>
  <si>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</si>
  <si>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</si>
  <si>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</si>
  <si>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</si>
  <si>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</si>
  <si>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</si>
  <si>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</si>
  <si>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</si>
  <si>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</si>
  <si>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</si>
  <si>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</si>
  <si>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</si>
  <si>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</si>
  <si>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</si>
  <si>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</si>
  <si>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</si>
  <si>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</si>
  <si>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</si>
  <si>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</si>
  <si>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</si>
  <si>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</si>
  <si>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</si>
  <si>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</si>
  <si>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</si>
  <si>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</si>
  <si>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</si>
  <si>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</si>
  <si>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</si>
  <si>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</si>
  <si>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</si>
  <si>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</si>
  <si>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</si>
  <si>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</si>
  <si>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</si>
  <si>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</si>
  <si>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</si>
  <si>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</si>
  <si>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</si>
  <si>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</si>
  <si>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</si>
  <si>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</si>
  <si>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</si>
  <si>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</si>
  <si>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</si>
  <si>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</si>
  <si>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</si>
  <si>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</si>
  <si>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</si>
  <si>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</si>
  <si>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</si>
  <si>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</si>
  <si>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</si>
  <si>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</si>
  <si>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</si>
  <si>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</si>
  <si>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</si>
  <si>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</si>
  <si>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</si>
  <si>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</si>
  <si>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</si>
  <si>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</si>
  <si>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</si>
  <si>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</si>
  <si>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</si>
  <si>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</si>
  <si>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</si>
  <si>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</si>
  <si>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</si>
  <si>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</si>
  <si>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</si>
  <si>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</si>
  <si>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</si>
  <si>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</si>
  <si>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</si>
  <si>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</si>
  <si>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</si>
  <si>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</si>
  <si>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</si>
  <si>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</si>
  <si>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</si>
  <si>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</si>
  <si>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</si>
  <si>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</si>
  <si>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</si>
  <si>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</si>
  <si>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</si>
  <si>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</si>
  <si>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</si>
  <si>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</si>
  <si>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</si>
  <si>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</si>
  <si>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</si>
  <si>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</si>
  <si>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</si>
  <si>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</si>
  <si>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</si>
  <si>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</si>
  <si>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</si>
  <si>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</si>
  <si>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</si>
  <si>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</si>
  <si>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</si>
  <si>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</si>
  <si>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</si>
  <si>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</si>
  <si>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</si>
  <si>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</si>
  <si>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</si>
  <si>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</si>
  <si>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</si>
  <si>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</si>
  <si>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</si>
  <si>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</si>
  <si>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</si>
  <si>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</si>
  <si>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</si>
  <si>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</si>
  <si>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</si>
  <si>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</si>
  <si>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</si>
  <si>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</si>
  <si>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</si>
  <si>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</si>
  <si>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</si>
  <si>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</si>
  <si>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</si>
  <si>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</si>
  <si>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</si>
  <si>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</si>
  <si>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</si>
  <si>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</si>
  <si>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</si>
  <si>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</si>
  <si>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</si>
  <si>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</si>
  <si>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</si>
  <si>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</si>
  <si>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</si>
  <si>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</si>
  <si>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</si>
  <si>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</si>
  <si>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</si>
  <si>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</si>
  <si>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</si>
  <si>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</si>
  <si>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</si>
  <si>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</si>
  <si>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</si>
  <si>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</si>
  <si>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</si>
  <si>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</si>
  <si>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</si>
  <si>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</si>
  <si>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</si>
  <si>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</si>
  <si>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</si>
  <si>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</si>
  <si>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</si>
  <si>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</si>
  <si>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</si>
  <si>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</si>
  <si>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</si>
  <si>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</si>
  <si>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</si>
  <si>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</si>
  <si>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</si>
  <si>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</si>
  <si>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</si>
  <si>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</si>
  <si>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</si>
  <si>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</si>
  <si>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</si>
  <si>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</si>
  <si>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</si>
  <si>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</si>
  <si>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</si>
  <si>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</si>
  <si>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</si>
  <si>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</si>
  <si>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</si>
  <si>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</si>
  <si>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</si>
  <si>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</si>
  <si>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</si>
  <si>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</si>
  <si>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</si>
  <si>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</si>
  <si>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</si>
  <si>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</si>
  <si>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</si>
  <si>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</si>
  <si>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</si>
  <si>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</si>
  <si>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</si>
  <si>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</si>
  <si>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</si>
  <si>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</si>
  <si>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</si>
  <si>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</si>
  <si>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</si>
  <si>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</si>
  <si>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</si>
  <si>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</si>
  <si>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</si>
  <si>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</si>
  <si>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</si>
  <si>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</si>
  <si>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</si>
  <si>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</si>
  <si>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</si>
  <si>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</si>
  <si>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</si>
  <si>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</si>
  <si>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</si>
  <si>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</si>
  <si>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</si>
  <si>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</si>
  <si>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</si>
  <si>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</si>
  <si>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</si>
  <si>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</si>
  <si>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</si>
  <si>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</si>
  <si>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</si>
  <si>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</si>
  <si>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</si>
  <si>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</si>
  <si>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</si>
  <si>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</si>
  <si>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</si>
  <si>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</si>
  <si>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</si>
  <si>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</si>
  <si>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</si>
  <si>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</si>
  <si>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</si>
  <si>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</si>
  <si>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</si>
  <si>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</si>
  <si>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</si>
  <si>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</si>
  <si>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</si>
  <si>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</si>
  <si>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</si>
  <si>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</si>
  <si>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</si>
  <si>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</si>
  <si>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</si>
  <si>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</si>
  <si>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</si>
  <si>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</si>
  <si>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</si>
  <si>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</si>
  <si>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</si>
  <si>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</si>
  <si>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</si>
  <si>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</si>
  <si>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</si>
  <si>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</si>
  <si>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</si>
  <si>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</si>
  <si>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</si>
  <si>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</si>
  <si>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</si>
  <si>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</si>
  <si>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</si>
  <si>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</si>
  <si>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</si>
  <si>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</si>
  <si>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</si>
  <si>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</si>
  <si>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</si>
  <si>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</si>
  <si>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</si>
  <si>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</si>
  <si>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</si>
  <si>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</si>
  <si>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</si>
  <si>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</si>
  <si>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</si>
  <si>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</si>
  <si>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</si>
  <si>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</si>
  <si>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</si>
  <si>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</si>
  <si>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</si>
  <si>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</si>
  <si>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</si>
  <si>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</si>
  <si>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</si>
  <si>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</si>
  <si>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</si>
  <si>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</si>
  <si>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</si>
  <si>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</si>
  <si>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</si>
  <si>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</si>
  <si>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</si>
  <si>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</si>
  <si>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</si>
  <si>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</si>
  <si>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</si>
  <si>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</si>
  <si>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</si>
  <si>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</si>
  <si>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</si>
  <si>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</si>
  <si>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</si>
  <si>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</si>
  <si>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</si>
  <si>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</si>
  <si>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</si>
  <si>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</si>
  <si>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</si>
  <si>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</si>
  <si>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</si>
  <si>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</si>
  <si>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</si>
  <si>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</si>
  <si>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</si>
  <si>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</si>
  <si>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</si>
  <si>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</si>
  <si>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</si>
  <si>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</si>
  <si>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</si>
  <si>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</si>
  <si>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</si>
  <si>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</si>
  <si>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</si>
  <si>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</si>
  <si>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</si>
  <si>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</si>
  <si>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</si>
  <si>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</si>
  <si>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</si>
  <si>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</si>
  <si>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</si>
  <si>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</si>
  <si>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</si>
  <si>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</si>
  <si>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</si>
  <si>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</si>
  <si>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</si>
  <si>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</si>
  <si>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</si>
  <si>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</si>
  <si>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</si>
  <si>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</si>
  <si>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</si>
  <si>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</si>
  <si>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</si>
  <si>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</si>
  <si>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</si>
  <si>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</si>
  <si>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</si>
  <si>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</si>
  <si>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</si>
  <si>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</si>
  <si>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</si>
  <si>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</si>
  <si>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</si>
  <si>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</si>
  <si>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</si>
  <si>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</si>
  <si>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</si>
  <si>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</si>
  <si>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</si>
  <si>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</si>
  <si>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</si>
  <si>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</si>
  <si>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</si>
  <si>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</si>
  <si>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</si>
  <si>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</si>
  <si>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</si>
  <si>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</si>
  <si>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</si>
  <si>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</si>
  <si>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</si>
  <si>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</si>
  <si>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</si>
  <si>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</si>
  <si>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</si>
  <si>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</si>
  <si>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</si>
  <si>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</si>
  <si>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</si>
  <si>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</si>
  <si>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</si>
  <si>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</si>
  <si>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</si>
  <si>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</si>
  <si>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</si>
  <si>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</si>
  <si>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</si>
  <si>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</si>
  <si>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</si>
  <si>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</si>
  <si>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</si>
  <si>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</si>
  <si>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</si>
  <si>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</si>
  <si>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</si>
  <si>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</si>
  <si>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</si>
  <si>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</si>
  <si>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</si>
  <si>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</si>
  <si>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</si>
  <si>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</si>
  <si>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</si>
  <si>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</si>
  <si>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</si>
  <si>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</si>
  <si>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</si>
  <si>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</si>
  <si>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</si>
  <si>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</si>
  <si>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</si>
  <si>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</si>
  <si>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</si>
  <si>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</si>
  <si>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</si>
  <si>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</si>
  <si>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</si>
  <si>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</si>
  <si>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</si>
  <si>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</si>
  <si>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</si>
  <si>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</si>
  <si>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</si>
  <si>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</si>
  <si>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</si>
  <si>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</si>
  <si>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</si>
  <si>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</si>
  <si>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</si>
  <si>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</si>
  <si>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</si>
  <si>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</si>
  <si>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</si>
  <si>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</si>
  <si>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</si>
  <si>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</si>
  <si>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</si>
  <si>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</si>
  <si>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</si>
  <si>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</si>
  <si>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</si>
  <si>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</si>
  <si>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</si>
  <si>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</si>
  <si>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</si>
  <si>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</si>
  <si>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</si>
  <si>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</si>
  <si>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</si>
  <si>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</si>
  <si>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</si>
  <si>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</si>
  <si>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</si>
  <si>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</si>
  <si>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</si>
  <si>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</si>
  <si>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</si>
  <si>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</si>
  <si>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</si>
  <si>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</si>
  <si>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</si>
  <si>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</si>
  <si>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</si>
  <si>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</si>
  <si>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</si>
  <si>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</si>
  <si>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</si>
  <si>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</si>
  <si>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</si>
  <si>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</si>
  <si>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</si>
  <si>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</si>
  <si>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</si>
  <si>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</si>
  <si>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</si>
  <si>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</si>
  <si>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</si>
  <si>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</si>
  <si>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</si>
  <si>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</si>
  <si>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</si>
  <si>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</si>
  <si>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</si>
  <si>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</si>
  <si>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</si>
  <si>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</si>
  <si>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</si>
  <si>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</si>
  <si>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</si>
  <si>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</si>
  <si>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</si>
  <si>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</si>
  <si>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</si>
  <si>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</si>
  <si>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</si>
  <si>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</si>
  <si>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</si>
  <si>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</si>
  <si>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</si>
  <si>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</si>
  <si>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</si>
  <si>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</si>
  <si>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</si>
  <si>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</si>
  <si>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</si>
  <si>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</si>
  <si>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</si>
  <si>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</si>
  <si>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</si>
  <si>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</si>
  <si>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</si>
  <si>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</si>
  <si>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</si>
  <si>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</si>
  <si>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</si>
  <si>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</si>
  <si>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</si>
  <si>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</si>
  <si>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</si>
  <si>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</si>
  <si>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</si>
  <si>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</si>
  <si>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</si>
  <si>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</si>
  <si>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</si>
  <si>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</si>
  <si>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</si>
  <si>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</si>
  <si>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</si>
  <si>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</si>
  <si>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</si>
  <si>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</si>
  <si>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</si>
  <si>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</si>
  <si>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</si>
  <si>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</si>
  <si>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</si>
  <si>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</si>
  <si>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</si>
  <si>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</si>
  <si>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</si>
  <si>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</si>
  <si>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</si>
  <si>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</si>
  <si>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</si>
  <si>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</si>
  <si>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</si>
  <si>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</si>
  <si>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</si>
  <si>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</si>
  <si>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</si>
  <si>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</si>
  <si>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</si>
  <si>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</si>
  <si>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</si>
  <si>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</si>
  <si>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</si>
  <si>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</si>
  <si>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</si>
  <si>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</si>
  <si>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</si>
  <si>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</si>
  <si>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</si>
  <si>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</si>
  <si>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</si>
  <si>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</si>
  <si>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</si>
  <si>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</si>
  <si>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</si>
  <si>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</si>
  <si>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</si>
  <si>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</si>
  <si>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</si>
  <si>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</si>
  <si>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</si>
  <si>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</si>
  <si>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</si>
  <si>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</si>
  <si>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</si>
  <si>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</si>
  <si>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</si>
  <si>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</si>
  <si>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</si>
  <si>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</si>
  <si>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</si>
  <si>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</si>
  <si>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</si>
  <si>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</si>
  <si>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</si>
  <si>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</si>
  <si>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</si>
  <si>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</si>
  <si>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</si>
  <si>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</si>
  <si>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</si>
  <si>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</si>
  <si>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</si>
  <si>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</si>
  <si>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</si>
  <si>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</si>
  <si>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</si>
  <si>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</si>
  <si>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</si>
  <si>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</si>
  <si>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</si>
  <si>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</si>
  <si>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</si>
  <si>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</si>
  <si>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</si>
  <si>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</si>
  <si>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</si>
  <si>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</si>
  <si>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</si>
  <si>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</si>
  <si>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</si>
  <si>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</si>
  <si>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</si>
  <si>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</si>
  <si>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</si>
  <si>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</si>
  <si>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</si>
  <si>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</si>
  <si>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</si>
  <si>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</si>
  <si>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</si>
  <si>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</si>
  <si>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</si>
  <si>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</si>
  <si>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</si>
  <si>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</si>
  <si>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</si>
  <si>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</si>
  <si>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</si>
  <si>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</si>
  <si>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</si>
  <si>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</si>
  <si>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</si>
  <si>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</si>
  <si>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</si>
  <si>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</si>
  <si>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</si>
  <si>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</si>
  <si>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</si>
  <si>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</si>
  <si>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</si>
  <si>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</si>
  <si>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</si>
  <si>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</si>
  <si>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</si>
  <si>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</si>
  <si>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</si>
  <si>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</si>
  <si>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</si>
  <si>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</si>
  <si>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</si>
  <si>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</si>
  <si>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</si>
  <si>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</si>
  <si>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</si>
  <si>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</si>
  <si>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</si>
  <si>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</si>
  <si>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</si>
  <si>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</si>
  <si>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</si>
  <si>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</si>
  <si>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</si>
  <si>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</si>
  <si>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</si>
  <si>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</si>
  <si>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</si>
  <si>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</si>
  <si>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</si>
  <si>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</si>
  <si>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</si>
  <si>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</si>
  <si>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</si>
  <si>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</si>
  <si>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</si>
  <si>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</si>
  <si>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</si>
  <si>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</si>
  <si>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</si>
  <si>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</si>
  <si>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</si>
  <si>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</si>
  <si>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</si>
  <si>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</si>
  <si>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</si>
  <si>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</si>
  <si>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</si>
  <si>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</si>
  <si>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</si>
  <si>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</si>
  <si>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</si>
  <si>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</si>
  <si>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</si>
  <si>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</si>
  <si>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</si>
  <si>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</si>
  <si>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</si>
  <si>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</si>
  <si>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</si>
  <si>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</si>
  <si>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</si>
  <si>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</si>
  <si>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</si>
  <si>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</si>
  <si>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</si>
  <si>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</si>
  <si>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</si>
  <si>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</si>
  <si>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</si>
  <si>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</si>
  <si>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</si>
  <si>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</si>
  <si>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</si>
  <si>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</si>
  <si>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</si>
  <si>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</si>
  <si>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</si>
  <si>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</si>
  <si>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</si>
  <si>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</si>
  <si>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</si>
  <si>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</si>
  <si>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</si>
  <si>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</si>
  <si>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</si>
  <si>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</si>
  <si>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</si>
  <si>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</si>
  <si>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</si>
  <si>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</si>
  <si>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</si>
  <si>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</si>
  <si>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</si>
  <si>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</si>
  <si>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</si>
  <si>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</si>
  <si>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</si>
  <si>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</si>
  <si>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</si>
  <si>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</si>
  <si>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</si>
  <si>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</si>
  <si>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</si>
  <si>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</si>
  <si>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</si>
  <si>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</si>
  <si>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</si>
  <si>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</si>
  <si>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</si>
  <si>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</si>
  <si>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</si>
  <si>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</si>
  <si>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</si>
  <si>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</si>
  <si>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</si>
  <si>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</si>
  <si>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</si>
  <si>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</si>
  <si>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</si>
  <si>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</si>
  <si>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</si>
  <si>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</si>
  <si>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</si>
  <si>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</si>
  <si>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</si>
  <si>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</si>
  <si>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</si>
  <si>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</si>
  <si>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</si>
  <si>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</si>
  <si>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</si>
  <si>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</si>
  <si>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</si>
  <si>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</si>
  <si>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</si>
  <si>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</si>
  <si>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</si>
  <si>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</si>
  <si>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</si>
  <si>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</si>
  <si>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</si>
  <si>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</si>
  <si>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</si>
  <si>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</si>
  <si>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</si>
  <si>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</si>
  <si>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</si>
  <si>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</si>
  <si>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</si>
  <si>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</si>
  <si>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</si>
  <si>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</si>
  <si>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</si>
  <si>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</si>
  <si>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</si>
  <si>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</si>
  <si>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</si>
  <si>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</si>
  <si>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</si>
  <si>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</si>
  <si>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</si>
  <si>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</si>
  <si>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</si>
  <si>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</si>
  <si>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</si>
  <si>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</si>
  <si>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</si>
  <si>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</si>
  <si>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</si>
  <si>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</si>
  <si>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</si>
  <si>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</si>
  <si>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</si>
  <si>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</si>
  <si>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</si>
  <si>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</si>
  <si>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</si>
  <si>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</si>
  <si>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</si>
  <si>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</si>
  <si>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</si>
  <si>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</si>
  <si>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</si>
  <si>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</si>
  <si>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</si>
  <si>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</si>
  <si>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</si>
  <si>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</si>
  <si>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</si>
  <si>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</si>
  <si>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</si>
  <si>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</si>
  <si>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</si>
  <si>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</si>
  <si>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</si>
  <si>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</si>
  <si>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</si>
  <si>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</si>
  <si>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</si>
  <si>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</si>
  <si>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</si>
  <si>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</si>
  <si>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</si>
  <si>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</si>
  <si>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</si>
  <si>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</si>
  <si>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</si>
  <si>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</si>
  <si>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</si>
  <si>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</si>
  <si>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</si>
  <si>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</si>
  <si>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</si>
  <si>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</si>
  <si>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</si>
  <si>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</si>
  <si>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</si>
  <si>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</si>
  <si>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</si>
  <si>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</si>
  <si>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</si>
  <si>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</si>
  <si>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</si>
  <si>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</si>
  <si>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</si>
  <si>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</si>
  <si>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</si>
  <si>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</si>
  <si>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</si>
  <si>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</si>
  <si>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</si>
  <si>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</si>
  <si>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</si>
  <si>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</si>
  <si>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</si>
  <si>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</si>
  <si>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</si>
  <si>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</si>
  <si>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</si>
  <si>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</si>
  <si>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</si>
  <si>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</si>
  <si>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</si>
  <si>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</si>
  <si>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</si>
  <si>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</si>
  <si>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</si>
  <si>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</si>
  <si>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</si>
  <si>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</si>
  <si>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</si>
  <si>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</si>
  <si>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</si>
  <si>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</si>
  <si>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</si>
  <si>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</si>
  <si>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</si>
  <si>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</si>
  <si>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</si>
  <si>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</si>
  <si>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</si>
  <si>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</si>
  <si>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</si>
  <si>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</si>
  <si>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</si>
  <si>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</si>
  <si>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</si>
  <si>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</si>
  <si>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</si>
  <si>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</si>
  <si>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</si>
  <si>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</si>
  <si>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</si>
  <si>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</si>
  <si>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</si>
  <si>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</si>
  <si>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</si>
  <si>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</si>
  <si>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</si>
  <si>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</si>
  <si>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</si>
  <si>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</si>
  <si>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</si>
  <si>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</si>
  <si>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</si>
  <si>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</si>
  <si>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</si>
  <si>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</si>
  <si>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</si>
  <si>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</si>
  <si>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</si>
  <si>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</si>
  <si>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</si>
  <si>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</si>
  <si>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</si>
  <si>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</si>
  <si>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</si>
  <si>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</si>
  <si>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</si>
  <si>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</si>
  <si>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</si>
  <si>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</si>
  <si>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</si>
  <si>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</si>
  <si>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</si>
  <si>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</si>
  <si>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</si>
  <si>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</si>
  <si>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</si>
  <si>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</si>
  <si>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</si>
  <si>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</si>
  <si>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</si>
  <si>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</si>
  <si>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</si>
  <si>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</si>
  <si>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</si>
  <si>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</si>
  <si>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</si>
  <si>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</si>
  <si>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</si>
  <si>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</si>
  <si>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</si>
  <si>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</si>
  <si>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</si>
  <si>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</si>
  <si>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</si>
  <si>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</si>
  <si>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</si>
  <si>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</si>
  <si>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</si>
  <si>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</si>
  <si>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</si>
  <si>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</si>
  <si>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</si>
  <si>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</si>
  <si>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</si>
  <si>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</si>
  <si>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</si>
  <si>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</si>
  <si>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</si>
  <si>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</si>
  <si>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</si>
  <si>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</si>
  <si>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</si>
  <si>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</si>
  <si>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</si>
  <si>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</si>
  <si>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</si>
  <si>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</si>
  <si>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</si>
  <si>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</si>
  <si>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</si>
  <si>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</si>
  <si>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</si>
  <si>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</si>
  <si>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</si>
  <si>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</si>
  <si>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</si>
  <si>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</si>
  <si>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</si>
  <si>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</si>
  <si>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</si>
  <si>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</si>
  <si>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</si>
  <si>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</si>
  <si>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</si>
  <si>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</si>
  <si>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</si>
  <si>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</si>
  <si>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</si>
  <si>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</si>
  <si>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</si>
  <si>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</si>
  <si>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</si>
  <si>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</si>
  <si>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</si>
  <si>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</si>
  <si>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</si>
  <si>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</si>
  <si>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</si>
  <si>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</si>
  <si>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</si>
  <si>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</si>
  <si>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</si>
  <si>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</si>
  <si>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</si>
  <si>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</si>
  <si>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</si>
  <si>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</si>
  <si>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</si>
  <si>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</si>
  <si>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</si>
  <si>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</si>
  <si>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</si>
  <si>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</si>
  <si>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</si>
  <si>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</si>
  <si>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</si>
  <si>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</si>
  <si>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</si>
  <si>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</si>
  <si>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</si>
  <si>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</si>
  <si>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</si>
  <si>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</si>
  <si>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</si>
  <si>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</si>
  <si>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</si>
  <si>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</si>
  <si>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</si>
  <si>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</si>
  <si>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</si>
  <si>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</si>
  <si>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</si>
  <si>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</si>
  <si>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</si>
  <si>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</si>
  <si>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</si>
  <si>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</si>
  <si>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</si>
  <si>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</si>
  <si>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</si>
  <si>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</si>
  <si>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</si>
  <si>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</si>
  <si>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</si>
  <si>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</si>
  <si>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</si>
  <si>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</si>
  <si>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</si>
  <si>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</si>
  <si>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</si>
  <si>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</si>
  <si>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</si>
  <si>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</si>
  <si>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</si>
  <si>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</si>
  <si>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</si>
  <si>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</si>
  <si>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</si>
  <si>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</si>
  <si>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</si>
  <si>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</si>
  <si>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</si>
  <si>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</si>
  <si>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</si>
  <si>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</si>
  <si>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</si>
  <si>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</si>
  <si>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</si>
  <si>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</si>
  <si>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</si>
  <si>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</si>
  <si>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</si>
  <si>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</si>
  <si>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</si>
  <si>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</si>
  <si>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</si>
  <si>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</si>
  <si>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</si>
  <si>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</si>
  <si>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</si>
  <si>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</si>
  <si>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</si>
  <si>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</si>
  <si>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</si>
  <si>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</si>
  <si>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</si>
  <si>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</si>
  <si>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</si>
  <si>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</si>
  <si>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</si>
  <si>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</si>
  <si>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</si>
  <si>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</si>
  <si>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</si>
  <si>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</si>
  <si>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</si>
  <si>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</si>
  <si>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</si>
  <si>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</si>
  <si>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</si>
  <si>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</si>
  <si>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</si>
  <si>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</si>
  <si>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</si>
  <si>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</si>
  <si>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</si>
  <si>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</si>
  <si>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</si>
  <si>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</si>
  <si>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</si>
  <si>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</si>
  <si>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</si>
  <si>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</si>
  <si>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</si>
  <si>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</si>
  <si>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</si>
  <si>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</si>
  <si>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</si>
  <si>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</si>
  <si>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</si>
  <si>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</si>
  <si>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</si>
  <si>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</si>
  <si>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</si>
  <si>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</si>
  <si>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</si>
  <si>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</si>
  <si>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</si>
  <si>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</si>
  <si>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</si>
  <si>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</si>
  <si>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</si>
  <si>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</si>
  <si>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</si>
  <si>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</si>
  <si>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</si>
  <si>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</si>
  <si>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</si>
  <si>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</si>
  <si>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</si>
  <si>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</si>
  <si>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</si>
  <si>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</si>
  <si>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</si>
  <si>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</si>
  <si>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</si>
  <si>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</si>
  <si>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</si>
  <si>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</si>
  <si>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</si>
  <si>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</si>
  <si>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</si>
  <si>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</si>
  <si>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</si>
  <si>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</si>
  <si>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</si>
  <si>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</si>
  <si>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</si>
  <si>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</si>
  <si>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</si>
  <si>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</si>
  <si>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</si>
  <si>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</si>
  <si>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</si>
  <si>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</si>
  <si>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</si>
  <si>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</si>
  <si>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</si>
  <si>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</si>
  <si>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</si>
  <si>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</si>
  <si>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</si>
  <si>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</si>
  <si>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</si>
  <si>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</si>
  <si>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</si>
  <si>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</si>
  <si>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</si>
  <si>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</si>
  <si>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</si>
  <si>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</si>
  <si>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</si>
  <si>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</si>
  <si>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</si>
  <si>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</si>
  <si>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</si>
  <si>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</si>
  <si>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</si>
  <si>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</si>
  <si>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</si>
  <si>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</si>
  <si>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</si>
  <si>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</si>
  <si>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</si>
  <si>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</si>
  <si>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</si>
  <si>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</si>
  <si>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</si>
  <si>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</si>
  <si>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</si>
  <si>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</si>
  <si>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</si>
  <si>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</si>
  <si>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</si>
  <si>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</si>
  <si>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</si>
  <si>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</si>
  <si>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</si>
  <si>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</si>
  <si>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</si>
  <si>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</si>
  <si>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</si>
  <si>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</si>
  <si>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</si>
  <si>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</si>
  <si>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</si>
  <si>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</si>
  <si>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</si>
  <si>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</si>
  <si>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</si>
  <si>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</si>
  <si>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</si>
  <si>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</si>
  <si>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</si>
  <si>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</si>
  <si>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</si>
  <si>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</si>
  <si>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</si>
  <si>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</si>
  <si>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</si>
  <si>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</si>
  <si>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</si>
  <si>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</si>
  <si>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</si>
  <si>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</si>
  <si>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</si>
  <si>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</si>
  <si>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</si>
  <si>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</si>
  <si>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</si>
  <si>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</si>
  <si>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</si>
  <si>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</si>
  <si>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</si>
  <si>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</si>
  <si>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</si>
  <si>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</si>
  <si>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</si>
  <si>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</si>
  <si>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</si>
  <si>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</si>
  <si>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</si>
  <si>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</si>
  <si>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</si>
  <si>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</si>
  <si>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</si>
  <si>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</si>
  <si>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</si>
  <si>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</si>
  <si>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</si>
  <si>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</si>
  <si>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</si>
  <si>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</si>
  <si>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</si>
  <si>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</si>
  <si>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</si>
  <si>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</si>
  <si>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</si>
  <si>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</si>
  <si>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</si>
  <si>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</si>
  <si>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</si>
  <si>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</si>
  <si>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</si>
  <si>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</si>
  <si>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</si>
  <si>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</si>
  <si>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</si>
  <si>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</si>
  <si>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</si>
  <si>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</si>
  <si>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</si>
  <si>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</si>
  <si>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</si>
  <si>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</si>
  <si>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</si>
  <si>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</si>
  <si>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</si>
  <si>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</si>
  <si>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</si>
  <si>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</si>
  <si>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</si>
  <si>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</si>
  <si>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</si>
  <si>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</si>
  <si>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</si>
  <si>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</si>
  <si>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</si>
  <si>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</si>
  <si>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</si>
  <si>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</si>
  <si>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</si>
  <si>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</si>
  <si>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</si>
  <si>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</si>
  <si>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</si>
  <si>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</si>
  <si>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</si>
  <si>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</si>
  <si>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</si>
  <si>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</si>
  <si>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</si>
  <si>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</si>
  <si>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</si>
  <si>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</si>
  <si>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</si>
  <si>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</si>
  <si>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</si>
  <si>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</si>
  <si>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</si>
  <si>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</si>
  <si>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</si>
  <si>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</si>
  <si>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</si>
  <si>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</si>
  <si>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</si>
  <si>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</si>
  <si>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</si>
  <si>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</si>
  <si>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</si>
  <si>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</si>
  <si>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</si>
  <si>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</si>
  <si>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</si>
  <si>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</si>
  <si>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</si>
  <si>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</si>
  <si>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</si>
  <si>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</si>
  <si>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</si>
  <si>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</si>
  <si>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</si>
  <si>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</si>
  <si>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</si>
  <si>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</si>
  <si>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</si>
  <si>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</si>
  <si>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</si>
  <si>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</si>
  <si>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</si>
  <si>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</si>
  <si>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</si>
  <si>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</si>
  <si>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</si>
  <si>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</si>
  <si>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</si>
  <si>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</si>
  <si>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</si>
  <si>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</si>
  <si>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</si>
  <si>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</si>
  <si>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</si>
  <si>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</si>
  <si>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</si>
  <si>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</si>
  <si>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</si>
  <si>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</si>
  <si>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</si>
  <si>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</si>
  <si>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</si>
  <si>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</si>
  <si>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</si>
  <si>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</si>
  <si>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</si>
  <si>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</si>
  <si>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</si>
  <si>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</si>
  <si>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</si>
  <si>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</si>
  <si>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</si>
  <si>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</si>
  <si>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</si>
  <si>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</si>
  <si>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</si>
  <si>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</si>
  <si>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</si>
  <si>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</si>
  <si>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</si>
  <si>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</si>
  <si>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</si>
  <si>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</si>
  <si>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</si>
  <si>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</si>
  <si>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</si>
  <si>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</si>
  <si>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</si>
  <si>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</si>
  <si>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</si>
  <si>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</si>
  <si>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</si>
  <si>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</si>
  <si>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</si>
  <si>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</si>
  <si>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</si>
  <si>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</si>
  <si>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</si>
  <si>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</si>
  <si>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</si>
  <si>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</si>
  <si>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</si>
  <si>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</si>
  <si>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</si>
  <si>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</si>
  <si>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</si>
  <si>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</si>
  <si>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</si>
  <si>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</si>
  <si>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</si>
  <si>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</si>
  <si>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</si>
  <si>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</si>
  <si>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</si>
  <si>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</si>
  <si>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</si>
  <si>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</si>
  <si>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</si>
  <si>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</si>
  <si>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</si>
  <si>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</si>
  <si>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</si>
  <si>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</si>
  <si>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</si>
  <si>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</si>
  <si>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</si>
  <si>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</si>
  <si>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</si>
  <si>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</si>
  <si>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</si>
  <si>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</si>
  <si>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</si>
  <si>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</si>
  <si>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</si>
  <si>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</si>
  <si>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</si>
  <si>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</si>
  <si>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</si>
  <si>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</si>
  <si>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</si>
  <si>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</si>
  <si>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</si>
  <si>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</si>
  <si>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</si>
  <si>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</si>
  <si>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</si>
  <si>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</si>
  <si>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</si>
  <si>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</si>
  <si>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</si>
  <si>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</si>
  <si>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</si>
  <si>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</si>
  <si>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</si>
  <si>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</si>
  <si>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</si>
  <si>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</si>
  <si>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</si>
  <si>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</si>
  <si>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</si>
  <si>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</si>
  <si>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</si>
  <si>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</si>
  <si>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</si>
  <si>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</si>
  <si>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</si>
  <si>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</si>
  <si>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</si>
  <si>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</si>
  <si>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</si>
  <si>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</si>
  <si>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</si>
  <si>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</si>
  <si>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</si>
  <si>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</si>
  <si>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</si>
  <si>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</si>
  <si>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</si>
  <si>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</si>
  <si>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</si>
  <si>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</si>
  <si>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</si>
  <si>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</si>
  <si>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</si>
  <si>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</si>
  <si>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</si>
  <si>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</si>
  <si>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</si>
  <si>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</si>
  <si>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</si>
  <si>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</si>
  <si>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</si>
  <si>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</si>
  <si>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</si>
  <si>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</si>
  <si>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</si>
  <si>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</si>
  <si>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</si>
  <si>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</si>
  <si>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</si>
  <si>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</si>
  <si>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</si>
  <si>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</si>
  <si>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</si>
  <si>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</si>
  <si>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</si>
  <si>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</si>
  <si>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</si>
  <si>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</si>
  <si>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</si>
  <si>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</si>
  <si>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</si>
  <si>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</si>
  <si>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</si>
  <si>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</si>
  <si>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</si>
  <si>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</si>
  <si>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</si>
  <si>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</si>
  <si>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</si>
  <si>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</si>
  <si>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</si>
  <si>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</si>
  <si>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</si>
  <si>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</si>
  <si>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</si>
  <si>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</si>
  <si>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</si>
  <si>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</si>
  <si>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</si>
  <si>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</si>
  <si>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</si>
  <si>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</si>
  <si>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</si>
  <si>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</si>
  <si>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</si>
  <si>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</si>
  <si>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</si>
  <si>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</si>
  <si>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</si>
  <si>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</si>
  <si>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</si>
  <si>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</si>
  <si>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</si>
  <si>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</si>
  <si>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</si>
  <si>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</si>
  <si>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</si>
  <si>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</si>
  <si>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</si>
  <si>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</si>
  <si>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</si>
  <si>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</si>
  <si>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</si>
  <si>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</si>
  <si>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</si>
  <si>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</si>
  <si>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</si>
  <si>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</si>
  <si>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</si>
  <si>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</si>
  <si>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</si>
  <si>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</si>
  <si>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</si>
  <si>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</si>
  <si>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</si>
  <si>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</si>
  <si>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</si>
  <si>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</si>
  <si>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</si>
  <si>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</si>
  <si>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</si>
  <si>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</si>
  <si>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</si>
  <si>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</si>
  <si>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</si>
  <si>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</si>
  <si>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</si>
  <si>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</si>
  <si>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</si>
  <si>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</si>
  <si>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</si>
  <si>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</si>
  <si>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</si>
  <si>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</si>
  <si>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</si>
  <si>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</si>
  <si>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</si>
  <si>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</si>
  <si>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</si>
  <si>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</si>
  <si>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</si>
  <si>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</si>
  <si>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</si>
  <si>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</si>
  <si>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</si>
  <si>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</si>
  <si>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</si>
  <si>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</si>
  <si>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</si>
  <si>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</si>
  <si>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</si>
  <si>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</si>
  <si>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</si>
  <si>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</si>
  <si>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</si>
  <si>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</si>
  <si>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</si>
  <si>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</si>
  <si>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</si>
  <si>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</si>
  <si>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</si>
  <si>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</si>
  <si>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</si>
  <si>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</si>
  <si>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</si>
  <si>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</si>
  <si>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</si>
  <si>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</si>
  <si>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</si>
  <si>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</si>
  <si>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</si>
  <si>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</si>
  <si>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</si>
  <si>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</si>
  <si>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</si>
  <si>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</si>
  <si>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</si>
  <si>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</si>
  <si>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</si>
  <si>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</si>
  <si>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</si>
  <si>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</si>
  <si>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</si>
  <si>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</si>
  <si>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</si>
  <si>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</si>
  <si>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</si>
  <si>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</si>
  <si>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</si>
  <si>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</si>
  <si>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</si>
  <si>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</si>
  <si>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</si>
  <si>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</si>
  <si>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</si>
  <si>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</si>
  <si>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</si>
  <si>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</si>
  <si>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</si>
  <si>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</si>
  <si>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</si>
  <si>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</si>
  <si>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</si>
  <si>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</si>
  <si>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</si>
  <si>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</si>
  <si>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</si>
  <si>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</si>
  <si>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</si>
  <si>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</si>
  <si>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</si>
  <si>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</si>
  <si>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</si>
  <si>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</si>
  <si>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</si>
  <si>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</si>
  <si>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</si>
  <si>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</si>
  <si>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</si>
  <si>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</si>
  <si>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</si>
  <si>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</si>
  <si>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</si>
  <si>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</si>
  <si>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</si>
  <si>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</si>
  <si>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</si>
  <si>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</si>
  <si>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</si>
  <si>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</si>
  <si>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</si>
  <si>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</si>
  <si>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</si>
  <si>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</si>
  <si>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</si>
  <si>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</si>
  <si>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</si>
  <si>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</si>
  <si>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</si>
  <si>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</si>
  <si>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</si>
  <si>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</si>
  <si>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</si>
  <si>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</si>
  <si>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</si>
  <si>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</si>
  <si>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</si>
  <si>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</si>
  <si>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</si>
  <si>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</si>
  <si>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</si>
  <si>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</si>
  <si>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</si>
  <si>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</si>
  <si>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</si>
  <si>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</si>
  <si>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</si>
  <si>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</si>
  <si>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</si>
  <si>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</si>
  <si>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</si>
  <si>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</si>
  <si>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</si>
  <si>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</si>
  <si>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</si>
  <si>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</si>
  <si>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</si>
  <si>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</si>
  <si>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</si>
  <si>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</si>
  <si>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</si>
  <si>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</si>
  <si>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</si>
  <si>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</si>
  <si>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</si>
  <si>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</si>
  <si>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</si>
  <si>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</si>
  <si>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</si>
  <si>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</si>
  <si>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</si>
  <si>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</si>
  <si>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</si>
  <si>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</si>
  <si>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</si>
  <si>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</si>
  <si>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</si>
  <si>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</si>
  <si>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</si>
  <si>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</si>
  <si>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</si>
  <si>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</si>
  <si>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</si>
  <si>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</si>
  <si>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</si>
  <si>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</si>
  <si>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</si>
  <si>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</si>
  <si>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</si>
  <si>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</si>
  <si>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</si>
  <si>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</si>
  <si>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</si>
  <si>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</si>
  <si>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</si>
  <si>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</si>
  <si>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</si>
  <si>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</si>
  <si>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</si>
  <si>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</si>
  <si>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</si>
  <si>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</si>
  <si>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</si>
  <si>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</si>
  <si>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</si>
  <si>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</si>
  <si>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</si>
  <si>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</si>
  <si>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</si>
  <si>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</si>
  <si>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</si>
  <si>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</si>
  <si>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</si>
  <si>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</si>
  <si>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</si>
  <si>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</si>
  <si>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</si>
  <si>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</si>
  <si>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</si>
  <si>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</si>
  <si>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</si>
  <si>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</si>
  <si>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</si>
  <si>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</si>
  <si>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</si>
  <si>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</si>
  <si>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</si>
  <si>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</si>
  <si>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</si>
  <si>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</si>
  <si>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</si>
  <si>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</si>
  <si>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</si>
  <si>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</si>
  <si>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</si>
  <si>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</si>
  <si>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</si>
  <si>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</si>
  <si>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</si>
  <si>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</si>
  <si>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</si>
  <si>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</si>
  <si>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</si>
  <si>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</si>
  <si>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</si>
  <si>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</si>
  <si>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</si>
  <si>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</si>
  <si>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</si>
  <si>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</si>
  <si>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</si>
  <si>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</si>
  <si>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</si>
  <si>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</si>
  <si>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</si>
  <si>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</si>
  <si>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</si>
  <si>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</si>
  <si>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</si>
  <si>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</si>
  <si>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</si>
  <si>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</si>
  <si>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</si>
  <si>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</si>
  <si>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</si>
  <si>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</si>
  <si>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</si>
  <si>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</si>
  <si>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</si>
  <si>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</si>
  <si>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</si>
  <si>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</si>
  <si>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</si>
  <si>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</si>
  <si>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</si>
  <si>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</si>
  <si>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</si>
  <si>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</si>
  <si>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</si>
  <si>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</si>
  <si>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</si>
  <si>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</si>
  <si>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</si>
  <si>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</si>
  <si>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</si>
  <si>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</si>
  <si>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</si>
  <si>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</si>
  <si>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</si>
  <si>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</si>
  <si>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</si>
  <si>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</si>
  <si>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</si>
  <si>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</si>
  <si>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</si>
  <si>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</si>
  <si>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</si>
  <si>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</si>
  <si>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</si>
  <si>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</si>
  <si>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</si>
  <si>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</si>
  <si>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</si>
  <si>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</si>
  <si>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</si>
  <si>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</si>
  <si>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</si>
  <si>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</si>
  <si>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</si>
  <si>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</si>
  <si>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</si>
  <si>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</si>
  <si>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</si>
  <si>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</si>
  <si>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</si>
  <si>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</si>
  <si>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</si>
  <si>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</si>
  <si>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</si>
  <si>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</si>
  <si>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</si>
  <si>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</si>
  <si>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</si>
  <si>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</si>
  <si>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</si>
  <si>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</si>
  <si>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</si>
  <si>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</si>
  <si>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</si>
  <si>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</si>
  <si>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</si>
  <si>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</si>
  <si>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</si>
  <si>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</si>
  <si>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</si>
  <si>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</si>
  <si>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</si>
  <si>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</si>
  <si>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</si>
  <si>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</si>
  <si>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</si>
  <si>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</si>
  <si>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</si>
  <si>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</si>
  <si>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</si>
  <si>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</si>
  <si>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</si>
  <si>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</si>
  <si>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</si>
  <si>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</si>
  <si>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</si>
  <si>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</si>
  <si>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</si>
  <si>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</si>
  <si>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</si>
  <si>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</si>
  <si>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</si>
  <si>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</si>
  <si>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</si>
  <si>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</si>
  <si>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</si>
  <si>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</si>
  <si>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</si>
  <si>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</si>
  <si>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</si>
  <si>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</si>
  <si>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</si>
  <si>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</si>
  <si>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</si>
  <si>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</si>
  <si>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</si>
  <si>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</si>
  <si>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</si>
  <si>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</si>
  <si>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</si>
  <si>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</si>
  <si>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</si>
  <si>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</si>
  <si>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</si>
  <si>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</si>
  <si>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</si>
  <si>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</si>
  <si>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</si>
  <si>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</si>
  <si>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</si>
  <si>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</si>
  <si>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</si>
  <si>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</si>
  <si>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</si>
  <si>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</si>
  <si>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</si>
  <si>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</si>
  <si>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</si>
  <si>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</si>
  <si>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</si>
  <si>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</si>
  <si>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</si>
  <si>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</si>
  <si>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</si>
  <si>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</si>
  <si>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</si>
  <si>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</si>
  <si>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</si>
  <si>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</si>
  <si>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</si>
  <si>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</si>
  <si>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</si>
  <si>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</si>
  <si>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</si>
  <si>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</si>
  <si>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</si>
  <si>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</si>
  <si>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</si>
  <si>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</si>
  <si>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</si>
  <si>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</si>
  <si>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</si>
  <si>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</si>
  <si>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</si>
  <si>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</si>
  <si>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</si>
  <si>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</si>
  <si>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</si>
  <si>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</si>
  <si>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</si>
  <si>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</si>
  <si>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</si>
  <si>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</si>
  <si>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</si>
  <si>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</si>
  <si>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</si>
  <si>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</si>
  <si>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</si>
  <si>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</si>
  <si>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</si>
  <si>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</si>
  <si>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</si>
  <si>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</si>
  <si>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</si>
  <si>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</si>
  <si>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</si>
  <si>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</si>
  <si>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</si>
  <si>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</si>
  <si>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</si>
  <si>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</si>
  <si>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</si>
  <si>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</si>
  <si>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</si>
  <si>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</si>
  <si>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</si>
  <si>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</si>
  <si>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</si>
  <si>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</si>
  <si>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</si>
  <si>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</si>
  <si>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</si>
  <si>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</si>
  <si>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</si>
  <si>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</si>
  <si>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</si>
  <si>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</si>
  <si>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</si>
  <si>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</si>
  <si>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</si>
  <si>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</si>
  <si>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</si>
  <si>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</si>
  <si>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</si>
  <si>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</si>
  <si>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</si>
  <si>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</si>
  <si>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</si>
  <si>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</si>
  <si>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</si>
  <si>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</si>
  <si>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</si>
  <si>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</si>
  <si>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</si>
  <si>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</si>
  <si>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</si>
  <si>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</si>
  <si>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</si>
  <si>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</si>
  <si>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</si>
  <si>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</si>
  <si>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</si>
  <si>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</si>
  <si>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</si>
  <si>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</si>
  <si>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</si>
  <si>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</si>
  <si>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</si>
  <si>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</si>
  <si>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</si>
  <si>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</si>
  <si>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</si>
  <si>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</si>
  <si>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</si>
  <si>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</si>
  <si>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</si>
  <si>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</si>
  <si>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</si>
  <si>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</si>
  <si>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</si>
  <si>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</si>
  <si>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</si>
  <si>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</si>
  <si>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</si>
  <si>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</si>
  <si>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</si>
  <si>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</si>
  <si>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</si>
  <si>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</si>
  <si>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</si>
  <si>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</si>
  <si>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</si>
  <si>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</si>
  <si>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</si>
  <si>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</si>
  <si>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</si>
  <si>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</si>
  <si>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</si>
  <si>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</si>
  <si>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</si>
  <si>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</si>
  <si>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</si>
  <si>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</si>
  <si>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</si>
  <si>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</si>
  <si>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</si>
  <si>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</si>
  <si>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</si>
  <si>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</si>
  <si>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</si>
  <si>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</si>
  <si>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</si>
  <si>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</si>
  <si>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</si>
  <si>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</si>
  <si>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</si>
  <si>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</si>
  <si>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</si>
  <si>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</si>
  <si>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</si>
  <si>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</si>
  <si>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</si>
  <si>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</si>
  <si>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</si>
  <si>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</si>
  <si>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</si>
  <si>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</si>
  <si>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</si>
  <si>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</si>
  <si>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</si>
  <si>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</si>
  <si>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</si>
  <si>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</si>
  <si>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</si>
  <si>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</si>
  <si>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</si>
  <si>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</si>
  <si>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</si>
  <si>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</si>
  <si>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</si>
  <si>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</si>
  <si>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</si>
  <si>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</si>
  <si>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</si>
  <si>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</si>
  <si>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</si>
  <si>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</si>
  <si>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</si>
  <si>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</si>
  <si>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</si>
  <si>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</si>
  <si>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</si>
  <si>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</si>
  <si>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</si>
  <si>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</si>
  <si>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</si>
  <si>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</si>
  <si>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</si>
  <si>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</si>
  <si>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</si>
  <si>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</si>
  <si>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</si>
  <si>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</si>
  <si>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</si>
  <si>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</si>
  <si>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</si>
  <si>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</si>
  <si>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</si>
  <si>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</si>
  <si>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</si>
  <si>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</si>
  <si>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</si>
  <si>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</si>
  <si>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</si>
  <si>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</si>
  <si>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</si>
  <si>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</si>
  <si>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</si>
  <si>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</si>
  <si>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</si>
  <si>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</si>
  <si>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</si>
  <si>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</si>
  <si>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</si>
  <si>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</si>
  <si>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</si>
  <si>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</si>
  <si>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</si>
  <si>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</si>
  <si>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</si>
  <si>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</si>
  <si>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</si>
  <si>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</si>
  <si>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</si>
  <si>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</si>
  <si>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</si>
  <si>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</si>
  <si>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</si>
  <si>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</si>
  <si>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</si>
  <si>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</si>
  <si>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</si>
  <si>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</si>
  <si>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</si>
  <si>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</si>
  <si>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</si>
  <si>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</si>
  <si>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</si>
  <si>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</si>
  <si>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</si>
  <si>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</si>
  <si>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</si>
  <si>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</si>
  <si>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</si>
  <si>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</si>
  <si>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</si>
  <si>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</si>
  <si>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</si>
  <si>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</si>
  <si>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</si>
  <si>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</si>
  <si>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</si>
  <si>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</si>
  <si>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</si>
  <si>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</si>
  <si>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</si>
  <si>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</si>
  <si>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</si>
  <si>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</si>
  <si>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</si>
  <si>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</si>
  <si>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</si>
  <si>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</si>
  <si>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</si>
  <si>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</si>
  <si>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</si>
  <si>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</si>
  <si>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</si>
  <si>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</si>
  <si>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</si>
  <si>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</si>
  <si>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</si>
  <si>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</si>
  <si>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</si>
  <si>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</si>
  <si>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</si>
  <si>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</si>
  <si>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</si>
  <si>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</si>
  <si>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</si>
  <si>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</si>
  <si>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</si>
  <si>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</si>
  <si>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</si>
  <si>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</si>
  <si>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</si>
  <si>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</si>
  <si>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</si>
  <si>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</si>
  <si>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</si>
  <si>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</si>
  <si>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</si>
  <si>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</si>
  <si>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</si>
  <si>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</si>
  <si>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</si>
  <si>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</si>
  <si>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</si>
  <si>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</si>
  <si>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</si>
  <si>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</si>
  <si>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</si>
  <si>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</si>
  <si>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</si>
  <si>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</si>
  <si>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</si>
  <si>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</si>
  <si>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</si>
  <si>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</si>
  <si>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</si>
  <si>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</si>
  <si>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</si>
  <si>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</si>
  <si>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</si>
  <si>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</si>
  <si>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</si>
  <si>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</si>
  <si>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</si>
  <si>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</si>
  <si>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</si>
  <si>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</si>
  <si>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</si>
  <si>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</si>
  <si>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</si>
  <si>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</si>
  <si>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</si>
  <si>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</si>
  <si>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</si>
  <si>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</si>
  <si>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</si>
  <si>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</si>
  <si>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</si>
  <si>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</si>
  <si>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</si>
  <si>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</si>
  <si>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</si>
  <si>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</si>
  <si>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</si>
  <si>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</si>
  <si>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</si>
  <si>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</si>
  <si>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</si>
  <si>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</si>
  <si>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</si>
  <si>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</si>
  <si>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</si>
  <si>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</si>
  <si>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</si>
  <si>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</si>
  <si>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</si>
  <si>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</si>
  <si>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</si>
  <si>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</si>
  <si>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</si>
  <si>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</si>
  <si>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</si>
  <si>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</si>
  <si>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</si>
  <si>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</si>
  <si>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</si>
  <si>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</si>
  <si>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</si>
  <si>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</si>
  <si>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</si>
  <si>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</si>
  <si>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</si>
  <si>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</si>
  <si>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</si>
  <si>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</si>
  <si>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</si>
  <si>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</si>
  <si>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</si>
  <si>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</si>
  <si>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</si>
  <si>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</si>
  <si>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</si>
  <si>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</si>
  <si>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</si>
  <si>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</si>
  <si>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</si>
  <si>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</si>
  <si>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</si>
  <si>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</si>
  <si>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</si>
  <si>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</si>
  <si>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</si>
  <si>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</si>
  <si>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</si>
  <si>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</si>
  <si>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</si>
  <si>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</si>
  <si>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</si>
  <si>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</si>
  <si>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</si>
  <si>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</si>
  <si>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</si>
  <si>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</si>
  <si>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</si>
  <si>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</si>
  <si>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</si>
  <si>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</si>
  <si>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</si>
  <si>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</si>
  <si>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</si>
  <si>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</si>
  <si>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</si>
  <si>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</si>
  <si>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</si>
  <si>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</si>
  <si>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</si>
  <si>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</si>
  <si>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</si>
  <si>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</si>
  <si>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</si>
  <si>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</si>
  <si>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</si>
  <si>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</si>
  <si>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</si>
  <si>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</si>
  <si>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</si>
  <si>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</si>
  <si>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</si>
  <si>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</si>
  <si>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</si>
  <si>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</si>
  <si>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</si>
  <si>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</si>
  <si>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</si>
  <si>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</si>
  <si>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</si>
  <si>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</si>
  <si>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</si>
  <si>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</si>
  <si>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</si>
  <si>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</si>
  <si>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</si>
  <si>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</si>
  <si>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</si>
  <si>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</si>
  <si>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</si>
  <si>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</si>
  <si>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</si>
  <si>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</si>
  <si>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</si>
  <si>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</si>
  <si>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</si>
  <si>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</si>
  <si>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</si>
  <si>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</si>
  <si>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</si>
  <si>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</si>
  <si>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</si>
  <si>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</si>
  <si>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</si>
  <si>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</si>
  <si>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</si>
  <si>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</si>
  <si>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</si>
  <si>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</si>
  <si>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</si>
  <si>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</si>
  <si>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</si>
  <si>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</si>
  <si>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</si>
  <si>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</si>
  <si>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</si>
  <si>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</si>
  <si>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</si>
  <si>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</si>
  <si>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</si>
  <si>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</si>
  <si>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</si>
  <si>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</si>
  <si>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</si>
  <si>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</si>
  <si>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</si>
  <si>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</si>
  <si>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</si>
  <si>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</si>
  <si>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</si>
  <si>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</si>
  <si>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</si>
  <si>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</si>
  <si>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</si>
  <si>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</si>
  <si>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</si>
  <si>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</si>
  <si>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</si>
  <si>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</si>
  <si>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</si>
  <si>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</si>
  <si>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</si>
  <si>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</si>
  <si>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</si>
  <si>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</si>
  <si>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</si>
  <si>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</si>
  <si>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</si>
  <si>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</si>
  <si>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</si>
  <si>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</si>
  <si>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</si>
  <si>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</si>
  <si>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</si>
  <si>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</si>
  <si>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</si>
  <si>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</si>
  <si>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</si>
  <si>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</si>
  <si>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</si>
  <si>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</si>
  <si>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</si>
  <si>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</si>
  <si>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</si>
  <si>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</si>
  <si>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</si>
  <si>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</si>
  <si>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</si>
  <si>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</si>
  <si>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</si>
  <si>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</si>
  <si>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</si>
  <si>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</si>
  <si>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</si>
  <si>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</si>
  <si>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</si>
  <si>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</si>
  <si>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</si>
  <si>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</si>
  <si>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</si>
  <si>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</si>
  <si>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</si>
  <si>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</si>
  <si>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</si>
  <si>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</si>
  <si>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</si>
  <si>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</si>
  <si>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</si>
  <si>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</si>
  <si>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</si>
  <si>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</si>
  <si>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</si>
  <si>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</si>
  <si>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</si>
  <si>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</si>
  <si>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</si>
  <si>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</si>
  <si>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</si>
  <si>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</si>
  <si>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</si>
  <si>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</si>
  <si>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</si>
  <si>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</si>
  <si>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</si>
  <si>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</si>
  <si>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</si>
  <si>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</si>
  <si>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</si>
  <si>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</si>
  <si>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</si>
  <si>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</si>
  <si>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</si>
  <si>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</si>
  <si>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</si>
  <si>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</si>
  <si>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</si>
  <si>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</si>
  <si>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</si>
  <si>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</si>
  <si>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</si>
  <si>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</si>
  <si>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</si>
  <si>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</si>
  <si>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</si>
  <si>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</si>
  <si>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</si>
  <si>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</si>
  <si>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</si>
  <si>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</si>
  <si>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</si>
  <si>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</si>
  <si>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</si>
  <si>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</si>
  <si>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</si>
  <si>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</si>
  <si>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</si>
  <si>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</si>
  <si>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</si>
  <si>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</si>
  <si>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</si>
  <si>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</si>
  <si>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</si>
  <si>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</si>
  <si>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</si>
  <si>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</si>
  <si>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</si>
  <si>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</si>
  <si>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</si>
  <si>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</si>
  <si>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</si>
  <si>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</si>
  <si>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</si>
  <si>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</si>
  <si>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</si>
  <si>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</si>
  <si>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</si>
  <si>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</si>
  <si>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</si>
  <si>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</si>
  <si>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</si>
  <si>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</si>
  <si>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</si>
  <si>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</si>
  <si>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</si>
  <si>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</si>
  <si>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</si>
  <si>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</si>
  <si>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</si>
  <si>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</si>
  <si>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</si>
  <si>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</si>
  <si>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</si>
  <si>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</si>
  <si>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</si>
  <si>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</si>
  <si>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</si>
  <si>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</si>
  <si>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</si>
  <si>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</si>
  <si>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</si>
  <si>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</si>
  <si>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</si>
  <si>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</si>
  <si>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</si>
  <si>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</si>
  <si>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</si>
  <si>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</si>
  <si>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</si>
  <si>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</si>
  <si>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</si>
  <si>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</si>
  <si>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</si>
  <si>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</si>
  <si>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</si>
  <si>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</si>
  <si>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</si>
  <si>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</si>
  <si>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</si>
  <si>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</si>
  <si>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</si>
  <si>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</si>
  <si>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</si>
  <si>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</si>
  <si>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</si>
  <si>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</si>
  <si>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</si>
  <si>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</si>
  <si>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</si>
  <si>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</si>
  <si>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</si>
  <si>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</si>
  <si>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</si>
  <si>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</si>
  <si>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</si>
  <si>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</si>
  <si>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</si>
  <si>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</si>
  <si>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</si>
  <si>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</si>
  <si>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</si>
  <si>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</si>
  <si>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</si>
  <si>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</si>
  <si>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</si>
  <si>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</si>
  <si>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</si>
  <si>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</si>
  <si>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</si>
  <si>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</si>
  <si>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</si>
  <si>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</si>
  <si>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</si>
  <si>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</si>
  <si>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</si>
  <si>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</si>
  <si>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</si>
  <si>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</si>
  <si>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</si>
  <si>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</si>
  <si>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</si>
  <si>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</si>
  <si>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</si>
  <si>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</si>
  <si>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</si>
  <si>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</si>
  <si>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</si>
  <si>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</si>
  <si>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</si>
  <si>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</si>
  <si>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</si>
  <si>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</si>
  <si>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</si>
  <si>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</si>
  <si>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</si>
  <si>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</si>
  <si>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</si>
  <si>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</si>
  <si>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</si>
  <si>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</si>
  <si>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</si>
  <si>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</si>
  <si>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</si>
  <si>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</si>
  <si>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</si>
  <si>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</si>
  <si>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</si>
  <si>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</si>
  <si>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</si>
  <si>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</si>
  <si>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</si>
  <si>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</si>
  <si>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</si>
  <si>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</si>
  <si>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</si>
  <si>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</si>
  <si>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</si>
  <si>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</si>
  <si>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</si>
  <si>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</si>
  <si>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</si>
  <si>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</si>
  <si>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</si>
  <si>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</si>
  <si>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</si>
  <si>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</si>
  <si>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</si>
  <si>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</si>
  <si>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</si>
  <si>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</si>
  <si>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</si>
  <si>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</si>
  <si>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</si>
  <si>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</si>
  <si>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</si>
  <si>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</si>
  <si>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</si>
  <si>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</si>
  <si>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</si>
  <si>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</si>
  <si>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</si>
  <si>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</si>
  <si>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</si>
  <si>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</si>
  <si>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</si>
  <si>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</si>
  <si>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</si>
  <si>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</si>
  <si>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</si>
  <si>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</si>
  <si>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</si>
  <si>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</si>
  <si>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</si>
  <si>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</si>
  <si>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</si>
  <si>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</si>
  <si>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</si>
  <si>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</si>
  <si>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</si>
  <si>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</si>
  <si>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</si>
  <si>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</si>
  <si>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</si>
  <si>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</si>
  <si>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</si>
  <si>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</si>
  <si>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</si>
  <si>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</si>
  <si>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</si>
  <si>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</si>
  <si>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</si>
  <si>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</si>
  <si>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</si>
  <si>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</si>
  <si>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</si>
  <si>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</si>
  <si>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</si>
  <si>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</si>
  <si>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</si>
  <si>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</si>
  <si>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</si>
  <si>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</si>
  <si>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</si>
  <si>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</si>
  <si>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</si>
  <si>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</si>
  <si>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</si>
  <si>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</si>
  <si>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</si>
  <si>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</si>
  <si>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</si>
  <si>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</si>
  <si>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</si>
  <si>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</si>
  <si>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</si>
  <si>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</si>
  <si>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</si>
  <si>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</si>
  <si>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</si>
  <si>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</si>
  <si>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</si>
  <si>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</si>
  <si>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</si>
  <si>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</si>
  <si>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</si>
  <si>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</si>
  <si>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</si>
  <si>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</si>
  <si>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</si>
  <si>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</si>
  <si>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</si>
  <si>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</si>
  <si>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</si>
  <si>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</si>
  <si>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</si>
  <si>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</si>
  <si>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</si>
  <si>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</si>
  <si>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</si>
  <si>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</si>
  <si>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</si>
  <si>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</si>
  <si>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</si>
  <si>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</si>
  <si>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</si>
  <si>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</si>
  <si>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</si>
  <si>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</si>
  <si>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</si>
  <si>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</si>
  <si>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</si>
  <si>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</si>
  <si>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</si>
  <si>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</si>
  <si>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</si>
  <si>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</si>
  <si>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</si>
  <si>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</si>
  <si>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</si>
  <si>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</si>
  <si>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</si>
  <si>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</si>
  <si>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</si>
  <si>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</si>
  <si>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</si>
  <si>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</si>
  <si>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</si>
  <si>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</si>
  <si>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</si>
  <si>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</si>
  <si>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</si>
  <si>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</si>
  <si>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</si>
  <si>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</si>
  <si>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</si>
  <si>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</si>
  <si>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</si>
  <si>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</si>
  <si>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</si>
  <si>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</si>
  <si>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</si>
  <si>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</si>
  <si>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</si>
  <si>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</si>
  <si>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</si>
  <si>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</si>
  <si>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</si>
  <si>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</si>
  <si>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</si>
  <si>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</si>
  <si>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</si>
  <si>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</si>
  <si>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</si>
  <si>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</si>
  <si>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</si>
  <si>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</si>
  <si>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</si>
  <si>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</si>
  <si>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</si>
  <si>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</si>
  <si>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</si>
  <si>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</si>
  <si>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</si>
  <si>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</si>
  <si>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</si>
  <si>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</si>
  <si>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</si>
  <si>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</si>
  <si>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</si>
  <si>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</si>
  <si>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</si>
  <si>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</si>
  <si>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</si>
  <si>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</si>
  <si>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</si>
  <si>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</si>
  <si>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</si>
  <si>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</si>
  <si>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</si>
  <si>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</si>
  <si>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</si>
  <si>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</si>
  <si>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</si>
  <si>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</si>
  <si>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</si>
  <si>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</si>
  <si>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</si>
  <si>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</si>
  <si>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</si>
  <si>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</si>
  <si>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</si>
  <si>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</si>
  <si>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</si>
  <si>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</si>
  <si>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</si>
  <si>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</si>
  <si>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</si>
  <si>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</si>
  <si>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</si>
  <si>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</si>
  <si>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</si>
  <si>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</si>
  <si>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</si>
  <si>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</si>
  <si>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</si>
  <si>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</si>
  <si>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</si>
  <si>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</si>
  <si>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</si>
  <si>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</si>
  <si>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</si>
  <si>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</si>
  <si>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</si>
  <si>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</si>
  <si>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</si>
  <si>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</si>
  <si>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</si>
  <si>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</si>
  <si>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</si>
  <si>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</si>
  <si>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</si>
  <si>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</si>
  <si>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</si>
  <si>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</si>
  <si>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</si>
  <si>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</si>
  <si>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</si>
  <si>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</si>
  <si>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</si>
  <si>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</si>
  <si>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</si>
  <si>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</si>
  <si>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</si>
  <si>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</si>
  <si>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</si>
  <si>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</si>
  <si>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</si>
  <si>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</si>
  <si>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</si>
  <si>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</si>
  <si>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</si>
  <si>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</si>
  <si>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</si>
  <si>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</si>
  <si>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</si>
  <si>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</si>
  <si>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</si>
  <si>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</si>
  <si>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</si>
  <si>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</si>
  <si>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</si>
  <si>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</si>
  <si>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</si>
  <si>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</si>
  <si>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</si>
  <si>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</si>
  <si>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</si>
  <si>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</si>
  <si>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</si>
  <si>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</si>
  <si>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</si>
  <si>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</si>
  <si>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</si>
  <si>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</si>
  <si>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</si>
  <si>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</si>
  <si>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</si>
  <si>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</si>
  <si>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</si>
  <si>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</si>
  <si>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</si>
  <si>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</si>
  <si>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</si>
  <si>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</si>
  <si>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</si>
  <si>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</si>
  <si>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</si>
  <si>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</si>
  <si>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</si>
  <si>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</si>
  <si>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</si>
  <si>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</si>
  <si>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</si>
  <si>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</si>
  <si>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</si>
  <si>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</si>
  <si>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</si>
  <si>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</si>
  <si>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</si>
  <si>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</si>
  <si>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</si>
  <si>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</si>
  <si>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</si>
  <si>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</si>
  <si>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</si>
  <si>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</si>
  <si>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</si>
  <si>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</si>
  <si>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</si>
  <si>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</si>
  <si>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</si>
  <si>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</si>
  <si>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</si>
  <si>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</si>
  <si>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</si>
  <si>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</si>
  <si>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</si>
  <si>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</si>
  <si>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</si>
  <si>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</si>
  <si>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</si>
  <si>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</si>
  <si>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</si>
  <si>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</si>
  <si>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</si>
  <si>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</si>
  <si>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</si>
  <si>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</si>
  <si>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</si>
  <si>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</si>
  <si>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</si>
  <si>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</si>
  <si>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</si>
  <si>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</si>
  <si>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</si>
  <si>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</si>
  <si>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</si>
  <si>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</si>
  <si>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</si>
  <si>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</si>
  <si>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</si>
  <si>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</si>
  <si>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</si>
  <si>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</si>
  <si>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</si>
  <si>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</si>
  <si>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</si>
  <si>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</si>
  <si>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</si>
  <si>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</si>
  <si>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</si>
  <si>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</si>
  <si>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</si>
  <si>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</si>
  <si>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</si>
  <si>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</si>
  <si>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</si>
  <si>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</si>
  <si>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</si>
  <si>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</si>
  <si>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</si>
  <si>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</si>
  <si>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</si>
  <si>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</si>
  <si>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</si>
  <si>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</si>
  <si>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</si>
  <si>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</si>
  <si>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</si>
  <si>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</si>
  <si>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</si>
  <si>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</si>
  <si>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</si>
  <si>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</si>
  <si>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</si>
  <si>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</si>
  <si>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</si>
  <si>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</si>
  <si>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</si>
  <si>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</si>
  <si>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</si>
  <si>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</si>
  <si>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</si>
  <si>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</si>
  <si>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</si>
  <si>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</si>
  <si>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</si>
  <si>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</si>
  <si>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</si>
  <si>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</si>
  <si>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</si>
  <si>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</si>
  <si>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</si>
  <si>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</si>
  <si>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</si>
  <si>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</si>
  <si>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</si>
  <si>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</si>
  <si>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</si>
  <si>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</si>
  <si>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</si>
  <si>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</si>
  <si>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</si>
  <si>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</si>
  <si>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</si>
  <si>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</si>
  <si>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</si>
  <si>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</si>
  <si>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</si>
  <si>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</si>
  <si>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</si>
  <si>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</si>
  <si>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</si>
  <si>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</si>
  <si>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</si>
  <si>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</si>
  <si>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</si>
  <si>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</si>
  <si>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</si>
  <si>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</si>
  <si>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</si>
  <si>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</si>
  <si>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</si>
  <si>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</si>
  <si>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</si>
  <si>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</si>
  <si>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</si>
  <si>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</si>
  <si>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</si>
  <si>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</si>
  <si>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</si>
  <si>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</si>
  <si>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</si>
  <si>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</si>
  <si>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</si>
  <si>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</si>
  <si>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</si>
  <si>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</si>
  <si>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</si>
  <si>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</si>
  <si>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</si>
  <si>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</si>
  <si>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</si>
  <si>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</si>
  <si>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</si>
  <si>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</si>
  <si>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</si>
  <si>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</si>
  <si>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</si>
  <si>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</si>
  <si>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</si>
  <si>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</si>
  <si>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</si>
  <si>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</si>
  <si>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</si>
  <si>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</si>
  <si>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</si>
  <si>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</si>
  <si>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</si>
  <si>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</si>
  <si>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</si>
  <si>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</si>
  <si>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</si>
  <si>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</si>
  <si>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</si>
  <si>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</si>
  <si>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</si>
  <si>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</si>
  <si>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</si>
  <si>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</si>
  <si>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</si>
  <si>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</si>
  <si>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</si>
  <si>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</si>
  <si>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</si>
  <si>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</si>
  <si>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</si>
  <si>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</si>
  <si>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</si>
  <si>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</si>
  <si>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</si>
  <si>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</si>
  <si>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</si>
  <si>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</si>
  <si>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</si>
  <si>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</si>
  <si>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</si>
  <si>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</si>
  <si>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</si>
  <si>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</si>
  <si>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</si>
  <si>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</si>
  <si>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</si>
  <si>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</si>
  <si>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</si>
  <si>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</si>
  <si>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</si>
  <si>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</si>
  <si>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</si>
  <si>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</si>
  <si>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</si>
  <si>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</si>
  <si>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</si>
  <si>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</si>
  <si>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</si>
  <si>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</si>
  <si>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</si>
  <si>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</si>
  <si>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</si>
  <si>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</si>
  <si>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</si>
  <si>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</si>
  <si>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</si>
  <si>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</si>
  <si>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</si>
  <si>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</si>
  <si>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</si>
  <si>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</si>
  <si>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</si>
  <si>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</si>
  <si>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</si>
  <si>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</si>
  <si>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</si>
  <si>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</si>
  <si>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</si>
  <si>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</si>
  <si>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</si>
  <si>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</si>
  <si>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</si>
  <si>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</si>
  <si>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</si>
  <si>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</si>
  <si>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</si>
  <si>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</si>
  <si>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</si>
  <si>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</si>
  <si>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</si>
  <si>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</si>
  <si>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</si>
  <si>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</si>
  <si>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</si>
  <si>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</si>
  <si>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</si>
  <si>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</si>
  <si>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</si>
  <si>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</si>
  <si>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</si>
  <si>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</si>
  <si>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</si>
  <si>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</si>
  <si>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</si>
  <si>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</si>
  <si>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</si>
  <si>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</si>
  <si>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</si>
  <si>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</si>
  <si>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</si>
  <si>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</si>
  <si>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</si>
  <si>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</si>
  <si>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</si>
  <si>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</si>
  <si>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</si>
  <si>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</si>
  <si>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</si>
  <si>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</si>
  <si>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</si>
  <si>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</si>
  <si>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</si>
  <si>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</si>
  <si>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</si>
  <si>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</si>
  <si>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</si>
  <si>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</si>
  <si>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</si>
  <si>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</si>
  <si>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</si>
  <si>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</si>
  <si>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</si>
  <si>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</si>
  <si>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</si>
  <si>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</si>
  <si>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</si>
  <si>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</si>
  <si>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</si>
  <si>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</si>
  <si>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</si>
  <si>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</si>
  <si>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</si>
  <si>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</si>
  <si>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</si>
  <si>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</si>
  <si>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</si>
  <si>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</si>
  <si>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</si>
  <si>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</si>
  <si>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</si>
  <si>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</si>
  <si>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</si>
  <si>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</si>
  <si>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</si>
  <si>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</si>
  <si>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</si>
  <si>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</si>
  <si>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</si>
  <si>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</si>
  <si>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</si>
  <si>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</si>
  <si>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</si>
  <si>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</si>
  <si>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</si>
  <si>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</si>
  <si>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</si>
  <si>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</si>
  <si>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</si>
  <si>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</si>
  <si>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</si>
  <si>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</si>
  <si>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</si>
  <si>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</si>
  <si>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</si>
  <si>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</si>
  <si>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</si>
  <si>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</si>
  <si>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</si>
  <si>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</si>
  <si>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</si>
  <si>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</si>
  <si>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</si>
  <si>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</si>
  <si>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</si>
  <si>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</si>
  <si>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</si>
  <si>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</si>
  <si>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</si>
  <si>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</si>
  <si>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</si>
  <si>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</si>
  <si>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</si>
  <si>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</si>
  <si>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</si>
  <si>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</si>
  <si>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</si>
  <si>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</si>
  <si>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</si>
  <si>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</si>
  <si>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</si>
  <si>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</si>
  <si>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</si>
  <si>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</si>
  <si>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</si>
  <si>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</si>
  <si>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</si>
  <si>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</si>
  <si>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</si>
  <si>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</si>
  <si>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</si>
  <si>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</si>
  <si>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</si>
  <si>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</si>
  <si>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</si>
  <si>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</si>
  <si>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</si>
  <si>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</si>
  <si>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</si>
  <si>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</si>
  <si>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</si>
  <si>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</si>
  <si>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</si>
  <si>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</si>
  <si>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</si>
  <si>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</si>
  <si>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</si>
  <si>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</si>
  <si>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</si>
  <si>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</si>
  <si>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</si>
  <si>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</si>
  <si>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</si>
  <si>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</si>
  <si>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</si>
  <si>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</si>
  <si>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</si>
  <si>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</si>
  <si>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</si>
  <si>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</si>
  <si>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</si>
  <si>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</si>
  <si>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</si>
  <si>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</si>
  <si>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</si>
  <si>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</si>
  <si>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</si>
  <si>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</si>
  <si>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</si>
  <si>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</si>
  <si>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</si>
  <si>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</si>
  <si>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</si>
  <si>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</si>
  <si>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</si>
  <si>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</si>
  <si>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</si>
  <si>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</si>
  <si>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</si>
  <si>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</si>
  <si>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</si>
  <si>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</si>
  <si>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</si>
  <si>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</si>
  <si>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</si>
  <si>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</si>
  <si>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</si>
  <si>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</si>
  <si>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</si>
  <si>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</si>
  <si>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</si>
  <si>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</si>
  <si>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</si>
  <si>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</si>
  <si>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</si>
  <si>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</si>
  <si>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</si>
  <si>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</si>
  <si>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</si>
  <si>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</si>
  <si>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</si>
  <si>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</si>
  <si>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</si>
  <si>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</si>
  <si>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</si>
  <si>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</si>
  <si>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</si>
  <si>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</si>
  <si>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</si>
  <si>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</si>
  <si>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</si>
  <si>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</si>
  <si>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</si>
  <si>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</si>
  <si>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</si>
  <si>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</si>
  <si>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</si>
  <si>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</si>
  <si>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</si>
  <si>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</si>
  <si>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</si>
  <si>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</si>
  <si>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</si>
  <si>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</si>
  <si>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</si>
  <si>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</si>
  <si>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</si>
  <si>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</si>
  <si>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</si>
  <si>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</si>
  <si>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</si>
  <si>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</si>
  <si>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</si>
  <si>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</si>
  <si>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</si>
  <si>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</si>
  <si>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</si>
  <si>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</si>
  <si>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</si>
  <si>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</si>
  <si>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</si>
  <si>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</si>
  <si>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</si>
  <si>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</si>
  <si>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</si>
  <si>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</si>
  <si>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</si>
  <si>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</si>
  <si>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</si>
  <si>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</si>
  <si>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</si>
  <si>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</si>
  <si>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</si>
  <si>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</si>
  <si>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</si>
  <si>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</si>
  <si>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</si>
  <si>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</si>
  <si>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</si>
  <si>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</si>
  <si>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</si>
  <si>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</si>
  <si>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</si>
  <si>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</si>
  <si>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</si>
  <si>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</si>
  <si>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</si>
  <si>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</si>
  <si>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</si>
  <si>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</si>
  <si>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</si>
  <si>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</si>
  <si>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</si>
  <si>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</si>
  <si>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</si>
  <si>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</si>
  <si>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</si>
  <si>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</si>
  <si>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</si>
  <si>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</si>
  <si>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</si>
  <si>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</si>
  <si>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</si>
  <si>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</si>
  <si>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</si>
  <si>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</si>
  <si>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</si>
  <si>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</si>
  <si>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</si>
  <si>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</si>
  <si>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</si>
  <si>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</si>
  <si>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</si>
  <si>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</si>
  <si>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</si>
  <si>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</si>
  <si>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</si>
  <si>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</si>
  <si>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</si>
  <si>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</si>
  <si>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</si>
  <si>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</si>
  <si>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</si>
  <si>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</si>
  <si>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</si>
  <si>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</si>
  <si>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</si>
  <si>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</si>
  <si>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</si>
  <si>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</si>
  <si>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</si>
  <si>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</si>
  <si>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</si>
  <si>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</si>
  <si>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</si>
  <si>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</si>
  <si>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</si>
  <si>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</si>
  <si>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</si>
  <si>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</si>
  <si>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</si>
  <si>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</si>
  <si>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</si>
  <si>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</si>
  <si>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</si>
  <si>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</si>
  <si>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</si>
  <si>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</si>
  <si>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</si>
  <si>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</si>
  <si>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</si>
  <si>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</si>
  <si>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</si>
  <si>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</si>
  <si>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</si>
  <si>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</si>
  <si>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</si>
  <si>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</si>
  <si>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</si>
  <si>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</si>
  <si>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</si>
  <si>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</si>
  <si>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</si>
  <si>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</si>
  <si>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</si>
  <si>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</si>
  <si>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</si>
  <si>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</si>
  <si>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</si>
  <si>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</si>
  <si>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</si>
  <si>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</si>
  <si>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</si>
  <si>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</si>
  <si>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</si>
  <si>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</si>
  <si>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</si>
  <si>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</si>
  <si>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</si>
  <si>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</si>
  <si>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</si>
  <si>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</si>
  <si>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</si>
  <si>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</si>
  <si>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</si>
  <si>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</si>
  <si>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</si>
  <si>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</si>
  <si>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</si>
  <si>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</si>
  <si>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</si>
  <si>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</si>
  <si>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</si>
  <si>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</si>
  <si>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</si>
  <si>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</si>
  <si>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</si>
  <si>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</si>
  <si>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</si>
  <si>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</si>
  <si>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</si>
  <si>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</si>
  <si>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</si>
  <si>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</si>
  <si>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</si>
  <si>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</si>
  <si>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</si>
  <si>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</si>
  <si>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</si>
  <si>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</si>
  <si>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</si>
  <si>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</si>
  <si>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</si>
  <si>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</si>
  <si>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</si>
  <si>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</si>
  <si>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</si>
  <si>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</si>
  <si>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</si>
  <si>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</si>
  <si>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</si>
  <si>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</si>
  <si>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</si>
  <si>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</si>
  <si>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</si>
  <si>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</si>
  <si>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</si>
  <si>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</si>
  <si>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</si>
  <si>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</si>
  <si>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</si>
  <si>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</si>
  <si>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</si>
  <si>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</si>
  <si>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</si>
  <si>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</si>
  <si>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</si>
  <si>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</si>
  <si>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</si>
  <si>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</si>
  <si>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</si>
  <si>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</si>
  <si>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</si>
  <si>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</si>
  <si>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</si>
  <si>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</si>
  <si>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</si>
  <si>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</si>
  <si>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</si>
  <si>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</si>
  <si>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</si>
  <si>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</si>
  <si>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</si>
  <si>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</si>
  <si>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</si>
  <si>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</si>
  <si>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</si>
  <si>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</si>
  <si>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</si>
  <si>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</si>
  <si>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</si>
  <si>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</si>
  <si>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</si>
  <si>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</si>
  <si>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</si>
  <si>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</si>
  <si>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</si>
  <si>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</si>
  <si>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</si>
  <si>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</si>
  <si>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</si>
  <si>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</si>
  <si>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</si>
  <si>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</si>
  <si>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</si>
  <si>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</si>
  <si>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</si>
  <si>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</si>
  <si>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</si>
  <si>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</si>
  <si>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</si>
  <si>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</si>
  <si>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</si>
  <si>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</si>
  <si>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</si>
  <si>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</si>
  <si>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</si>
  <si>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</si>
  <si>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</si>
  <si>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</si>
  <si>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</si>
  <si>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</si>
  <si>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</si>
  <si>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</si>
  <si>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</si>
  <si>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</si>
  <si>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</si>
  <si>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</si>
  <si>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</si>
  <si>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</si>
  <si>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</si>
  <si>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</si>
  <si>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</si>
  <si>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</si>
  <si>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</si>
  <si>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</si>
  <si>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</si>
  <si>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</si>
  <si>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</si>
  <si>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</si>
  <si>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</si>
  <si>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</si>
  <si>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</si>
  <si>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</si>
  <si>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</si>
  <si>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</si>
  <si>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</si>
  <si>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</si>
  <si>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</si>
  <si>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</si>
  <si>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</si>
  <si>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</si>
  <si>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</si>
  <si>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</si>
  <si>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</si>
  <si>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</si>
  <si>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</si>
  <si>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</si>
  <si>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</si>
  <si>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</si>
  <si>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</si>
  <si>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</si>
  <si>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</si>
  <si>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</si>
  <si>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</si>
  <si>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</si>
  <si>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</si>
  <si>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</si>
  <si>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</si>
  <si>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</si>
  <si>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</si>
  <si>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</si>
  <si>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</si>
  <si>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</si>
  <si>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</si>
  <si>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</si>
  <si>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</si>
  <si>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</si>
  <si>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</si>
  <si>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</si>
  <si>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</si>
  <si>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</si>
  <si>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</si>
  <si>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</si>
  <si>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</si>
  <si>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</si>
  <si>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</si>
  <si>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</si>
  <si>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</si>
  <si>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</si>
  <si>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</si>
  <si>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</si>
  <si>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</si>
  <si>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</si>
  <si>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</si>
  <si>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</si>
  <si>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</si>
  <si>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</si>
  <si>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</si>
  <si>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</si>
  <si>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</si>
  <si>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</si>
  <si>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</si>
  <si>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</si>
  <si>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</si>
  <si>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</si>
  <si>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</si>
  <si>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</si>
  <si>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</si>
  <si>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</si>
  <si>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</si>
  <si>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</si>
  <si>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</si>
  <si>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</si>
  <si>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</si>
  <si>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</si>
  <si>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</si>
  <si>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</si>
  <si>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</si>
  <si>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</si>
  <si>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</si>
  <si>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</si>
  <si>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</si>
  <si>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</si>
  <si>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</si>
  <si>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</si>
  <si>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</si>
  <si>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</si>
  <si>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</si>
  <si>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</si>
  <si>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</si>
  <si>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</si>
  <si>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</si>
  <si>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</si>
  <si>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</si>
  <si>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</si>
  <si>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</si>
  <si>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</si>
  <si>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</si>
  <si>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</si>
  <si>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</si>
  <si>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</si>
  <si>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</si>
  <si>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</si>
  <si>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</si>
  <si>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</si>
  <si>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</si>
  <si>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</si>
  <si>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</si>
  <si>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</si>
  <si>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</si>
  <si>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</si>
  <si>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</si>
  <si>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</si>
  <si>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</si>
  <si>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</si>
  <si>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</si>
  <si>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</si>
  <si>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</si>
  <si>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</si>
  <si>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</si>
  <si>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</si>
  <si>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</si>
  <si>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</si>
  <si>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</si>
  <si>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</si>
  <si>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</si>
  <si>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</si>
  <si>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</si>
  <si>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</si>
  <si>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</si>
  <si>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</si>
  <si>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</si>
  <si>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</si>
  <si>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</si>
  <si>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</si>
  <si>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</si>
  <si>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</si>
  <si>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</si>
  <si>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</si>
  <si>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</si>
  <si>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</si>
  <si>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</si>
  <si>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</si>
  <si>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</si>
  <si>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</si>
  <si>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</si>
  <si>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</si>
  <si>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</si>
  <si>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</si>
  <si>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</si>
  <si>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</si>
  <si>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</si>
  <si>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</si>
  <si>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</si>
  <si>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</si>
  <si>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</si>
  <si>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</si>
  <si>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</si>
  <si>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</si>
  <si>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</si>
  <si>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</si>
  <si>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</si>
  <si>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</si>
  <si>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</si>
  <si>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</si>
  <si>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</si>
  <si>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</si>
  <si>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</si>
  <si>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</si>
  <si>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</si>
  <si>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</si>
  <si>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</si>
  <si>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</si>
  <si>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</si>
  <si>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</si>
  <si>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</si>
  <si>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</si>
  <si>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</si>
  <si>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</si>
  <si>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</si>
  <si>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</si>
  <si>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</si>
  <si>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</si>
  <si>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</si>
  <si>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</si>
  <si>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</si>
  <si>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</si>
  <si>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</si>
  <si>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</si>
  <si>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</si>
  <si>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</si>
  <si>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</si>
  <si>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</si>
  <si>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</si>
  <si>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</si>
  <si>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</si>
  <si>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</si>
  <si>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</si>
  <si>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</si>
  <si>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</si>
  <si>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</si>
  <si>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</si>
  <si>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</si>
  <si>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</si>
  <si>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</si>
  <si>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</si>
  <si>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</si>
  <si>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</si>
  <si>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</si>
  <si>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</si>
  <si>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</si>
  <si>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</si>
  <si>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</si>
  <si>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</si>
  <si>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</si>
  <si>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</si>
  <si>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</si>
  <si>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</si>
  <si>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</si>
  <si>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</si>
  <si>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</si>
  <si>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</si>
  <si>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</si>
  <si>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</si>
  <si>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</si>
  <si>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</si>
  <si>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</si>
  <si>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</si>
  <si>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</si>
  <si>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</si>
  <si>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</si>
  <si>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</si>
  <si>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</si>
  <si>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</si>
  <si>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</si>
  <si>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</si>
  <si>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</si>
  <si>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</si>
  <si>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</si>
  <si>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</si>
  <si>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</si>
  <si>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</si>
  <si>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</si>
  <si>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</si>
  <si>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</si>
  <si>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</si>
  <si>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</si>
  <si>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</si>
  <si>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</si>
  <si>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</si>
  <si>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</si>
  <si>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</si>
  <si>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</si>
  <si>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</si>
  <si>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</si>
  <si>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</si>
  <si>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</si>
  <si>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</si>
  <si>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</si>
  <si>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</si>
  <si>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</si>
  <si>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</si>
  <si>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</si>
  <si>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</si>
  <si>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</si>
  <si>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</si>
  <si>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</si>
  <si>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</si>
  <si>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</si>
  <si>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</si>
  <si>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</si>
  <si>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</si>
  <si>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</si>
  <si>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</si>
  <si>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</si>
  <si>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</si>
  <si>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</si>
  <si>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</si>
  <si>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</si>
  <si>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</si>
  <si>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</si>
  <si>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</si>
  <si>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</si>
  <si>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</si>
  <si>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</si>
  <si>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</si>
  <si>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</si>
  <si>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</si>
  <si>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</si>
  <si>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</si>
  <si>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</si>
  <si>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</si>
  <si>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</si>
  <si>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</si>
  <si>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</si>
  <si>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</si>
  <si>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</si>
  <si>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</si>
  <si>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</si>
  <si>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</si>
  <si>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</si>
  <si>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</si>
  <si>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</si>
  <si>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</si>
  <si>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</si>
  <si>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</si>
  <si>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</si>
  <si>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</si>
  <si>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</si>
  <si>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</si>
  <si>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</si>
  <si>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</si>
  <si>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</si>
  <si>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</si>
  <si>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</si>
  <si>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</si>
  <si>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</si>
  <si>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</si>
  <si>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</si>
  <si>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</si>
  <si>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</si>
  <si>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</si>
  <si>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</si>
  <si>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</si>
  <si>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</si>
  <si>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</si>
  <si>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</si>
  <si>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</si>
  <si>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</si>
  <si>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</si>
  <si>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</si>
  <si>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</si>
  <si>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</si>
  <si>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</si>
  <si>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</si>
  <si>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</si>
  <si>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</si>
  <si>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</si>
  <si>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</si>
  <si>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</si>
  <si>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</si>
  <si>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</si>
  <si>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</si>
  <si>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</si>
  <si>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</si>
  <si>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</si>
  <si>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</si>
  <si>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</si>
  <si>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</si>
  <si>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</si>
  <si>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</si>
  <si>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</si>
  <si>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</si>
  <si>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</si>
  <si>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</si>
  <si>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</si>
  <si>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</si>
  <si>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</si>
  <si>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</si>
  <si>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</si>
  <si>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</si>
  <si>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</si>
  <si>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</si>
  <si>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</si>
  <si>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</si>
  <si>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</si>
  <si>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</si>
  <si>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</si>
  <si>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</si>
  <si>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</si>
  <si>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</si>
  <si>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</si>
  <si>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</si>
  <si>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</si>
  <si>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</si>
  <si>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</si>
  <si>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</si>
  <si>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</si>
  <si>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</si>
  <si>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</si>
  <si>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</si>
  <si>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</si>
  <si>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</si>
  <si>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</si>
  <si>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</si>
  <si>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</si>
  <si>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</si>
  <si>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</si>
  <si>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</si>
  <si>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</si>
  <si>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</si>
  <si>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</si>
  <si>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</si>
  <si>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</si>
  <si>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</si>
  <si>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</si>
  <si>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</si>
  <si>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</si>
  <si>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</si>
  <si>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</si>
  <si>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</si>
  <si>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</si>
  <si>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</si>
  <si>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</si>
  <si>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</si>
  <si>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</si>
  <si>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</si>
  <si>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</si>
  <si>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</si>
  <si>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</si>
  <si>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</si>
  <si>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</si>
  <si>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</si>
  <si>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</si>
  <si>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</si>
  <si>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</si>
  <si>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</si>
  <si>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</si>
  <si>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</si>
  <si>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</si>
  <si>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</si>
  <si>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</si>
  <si>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</si>
  <si>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</si>
  <si>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</si>
  <si>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</si>
  <si>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</si>
  <si>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</si>
  <si>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</si>
  <si>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</si>
  <si>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</si>
  <si>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</si>
  <si>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</si>
  <si>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</si>
  <si>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</si>
  <si>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</si>
  <si>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</si>
  <si>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</si>
  <si>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</si>
  <si>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</si>
  <si>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</si>
  <si>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</si>
  <si>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</si>
  <si>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</si>
  <si>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</si>
  <si>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</si>
  <si>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</si>
  <si>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</si>
  <si>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</si>
  <si>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</si>
  <si>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</si>
  <si>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</si>
  <si>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</si>
  <si>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</si>
  <si>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</si>
  <si>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</si>
  <si>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</si>
  <si>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</si>
  <si>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</si>
  <si>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</si>
  <si>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</si>
  <si>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</si>
  <si>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</si>
  <si>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</si>
  <si>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</si>
  <si>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</si>
  <si>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</si>
  <si>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</si>
  <si>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</si>
  <si>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</si>
  <si>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</si>
  <si>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</si>
  <si>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</si>
  <si>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</si>
  <si>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</si>
  <si>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</si>
  <si>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</si>
  <si>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</si>
  <si>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</si>
  <si>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</si>
  <si>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</si>
  <si>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</si>
  <si>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</si>
  <si>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</si>
  <si>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</si>
  <si>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</si>
  <si>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</si>
  <si>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</si>
  <si>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</si>
  <si>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</si>
  <si>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</si>
  <si>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</si>
  <si>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</si>
  <si>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</si>
  <si>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</si>
  <si>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</si>
  <si>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</si>
  <si>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</si>
  <si>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</si>
  <si>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</si>
  <si>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</si>
  <si>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</si>
  <si>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</si>
  <si>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</si>
  <si>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</si>
  <si>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</si>
  <si>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</si>
  <si>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</si>
  <si>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</si>
  <si>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</si>
  <si>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</si>
  <si>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</si>
  <si>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</si>
  <si>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</si>
  <si>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</si>
  <si>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</si>
  <si>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</si>
  <si>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</si>
  <si>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</si>
  <si>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</si>
  <si>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</si>
  <si>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</si>
  <si>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</si>
  <si>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</si>
  <si>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</si>
  <si>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</si>
  <si>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</si>
  <si>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</si>
  <si>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</si>
  <si>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</si>
  <si>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</si>
  <si>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</si>
  <si>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</si>
  <si>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</si>
  <si>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</si>
  <si>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</si>
  <si>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</si>
  <si>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</si>
  <si>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</si>
  <si>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</si>
  <si>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</si>
  <si>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</si>
  <si>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</si>
  <si>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</si>
  <si>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</si>
  <si>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</si>
  <si>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</si>
  <si>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</si>
  <si>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</si>
  <si>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</si>
  <si>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</si>
  <si>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</si>
  <si>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</si>
  <si>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</si>
  <si>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</si>
  <si>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</si>
  <si>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</si>
  <si>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</si>
  <si>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</si>
  <si>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</si>
  <si>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</si>
  <si>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</si>
  <si>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</si>
  <si>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</si>
  <si>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</si>
  <si>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</si>
  <si>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</si>
  <si>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</si>
  <si>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</si>
  <si>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</si>
  <si>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</si>
  <si>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</si>
  <si>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</si>
  <si>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</si>
  <si>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</si>
  <si>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</si>
  <si>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</si>
  <si>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</si>
  <si>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</si>
  <si>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</si>
  <si>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</si>
  <si>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</si>
  <si>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</si>
  <si>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</si>
  <si>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</si>
  <si>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</si>
  <si>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</si>
  <si>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</si>
  <si>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</si>
  <si>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</si>
  <si>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</si>
  <si>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</si>
  <si>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</si>
  <si>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</si>
  <si>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</si>
  <si>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</si>
  <si>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</si>
  <si>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</si>
  <si>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</si>
  <si>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</si>
  <si>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</si>
  <si>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</si>
  <si>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</si>
  <si>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</si>
  <si>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</si>
  <si>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</si>
  <si>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</si>
  <si>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</si>
  <si>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</si>
  <si>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</si>
  <si>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</si>
  <si>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</si>
  <si>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</si>
  <si>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</si>
  <si>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</si>
  <si>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</si>
  <si>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</si>
  <si>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</si>
  <si>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</si>
  <si>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</si>
  <si>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</si>
  <si>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</si>
  <si>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</si>
  <si>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</si>
  <si>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</si>
  <si>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</si>
  <si>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</si>
  <si>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</si>
  <si>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</si>
  <si>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</si>
  <si>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</si>
  <si>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</si>
  <si>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</si>
  <si>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</si>
  <si>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</si>
  <si>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</si>
  <si>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</si>
  <si>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</si>
  <si>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</si>
  <si>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</si>
  <si>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</si>
  <si>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</si>
  <si>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</si>
  <si>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</si>
  <si>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</si>
  <si>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</si>
  <si>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</si>
  <si>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</si>
  <si>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</si>
  <si>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</si>
  <si>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</si>
  <si>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</si>
  <si>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</si>
  <si>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</si>
  <si>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</si>
  <si>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</si>
  <si>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</si>
  <si>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</si>
  <si>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</si>
  <si>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</si>
  <si>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</si>
  <si>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</si>
  <si>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</si>
  <si>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</si>
  <si>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</si>
  <si>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</si>
  <si>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</si>
  <si>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</si>
  <si>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</si>
  <si>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</si>
  <si>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</si>
  <si>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</si>
  <si>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</si>
  <si>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</si>
  <si>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</si>
  <si>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</si>
  <si>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</si>
  <si>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</si>
  <si>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</si>
  <si>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</si>
  <si>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</si>
  <si>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</si>
  <si>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</si>
  <si>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</si>
  <si>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</si>
  <si>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</si>
  <si>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</si>
  <si>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</si>
  <si>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</si>
  <si>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</si>
  <si>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</si>
  <si>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</si>
  <si>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</si>
  <si>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</si>
  <si>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</si>
  <si>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</si>
  <si>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</si>
  <si>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</si>
  <si>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</si>
  <si>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</si>
  <si>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</si>
  <si>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</si>
  <si>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</si>
  <si>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</si>
  <si>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</si>
  <si>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</si>
  <si>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</si>
  <si>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</si>
  <si>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</si>
  <si>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</si>
  <si>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</si>
  <si>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</si>
  <si>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</si>
  <si>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</si>
  <si>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</si>
  <si>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</si>
  <si>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</si>
  <si>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</si>
  <si>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</si>
  <si>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</si>
  <si>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</si>
  <si>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</si>
  <si>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</si>
  <si>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</si>
  <si>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</si>
  <si>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</si>
  <si>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</si>
  <si>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</si>
  <si>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</si>
  <si>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</si>
  <si>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</si>
  <si>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</si>
  <si>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</si>
  <si>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</si>
  <si>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</si>
  <si>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</si>
  <si>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</si>
  <si>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</si>
  <si>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</si>
  <si>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</si>
  <si>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</si>
  <si>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</si>
  <si>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</si>
  <si>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</si>
  <si>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</si>
  <si>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</si>
  <si>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</si>
  <si>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</si>
  <si>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</si>
  <si>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</si>
  <si>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</si>
  <si>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</si>
  <si>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</si>
  <si>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</si>
  <si>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</si>
  <si>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</si>
  <si>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</si>
  <si>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</si>
  <si>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</si>
  <si>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</si>
  <si>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</si>
  <si>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</si>
  <si>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</si>
  <si>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</si>
  <si>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</si>
  <si>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</si>
  <si>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</si>
  <si>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</si>
  <si>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</si>
  <si>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</si>
  <si>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</si>
  <si>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</si>
  <si>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</si>
  <si>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</si>
  <si>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</si>
  <si>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</si>
  <si>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</si>
  <si>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</si>
  <si>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</si>
  <si>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</si>
  <si>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</si>
  <si>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</si>
  <si>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</si>
  <si>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</si>
  <si>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</si>
  <si>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</si>
  <si>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</si>
  <si>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</si>
  <si>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</si>
  <si>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</si>
  <si>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</si>
  <si>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</si>
  <si>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</si>
  <si>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</si>
  <si>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</si>
  <si>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</si>
  <si>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</si>
  <si>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</si>
  <si>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</si>
  <si>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</si>
  <si>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</si>
  <si>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</si>
  <si>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</si>
  <si>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</si>
  <si>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</si>
  <si>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</si>
  <si>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</si>
  <si>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</si>
  <si>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</si>
  <si>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</si>
  <si>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</si>
  <si>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</si>
  <si>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</si>
  <si>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</si>
  <si>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</si>
  <si>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</si>
  <si>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</si>
  <si>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</si>
  <si>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</si>
  <si>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</si>
  <si>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</si>
  <si>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</si>
  <si>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</si>
  <si>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</si>
  <si>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</si>
  <si>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</si>
  <si>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</si>
  <si>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</si>
  <si>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</si>
  <si>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</si>
  <si>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</si>
  <si>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</si>
  <si>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</si>
  <si>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</si>
  <si>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</si>
  <si>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</si>
  <si>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</si>
  <si>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</si>
  <si>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</si>
  <si>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</si>
  <si>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</si>
  <si>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</si>
  <si>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</si>
  <si>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</si>
  <si>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</si>
  <si>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</si>
  <si>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</si>
  <si>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</si>
  <si>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</si>
  <si>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</si>
  <si>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</si>
  <si>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</si>
  <si>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</si>
  <si>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</si>
  <si>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</si>
  <si>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</si>
  <si>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</si>
  <si>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</si>
  <si>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</si>
  <si>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</si>
  <si>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</si>
  <si>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</si>
  <si>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</si>
  <si>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</si>
  <si>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</si>
  <si>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</si>
  <si>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</si>
  <si>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</si>
  <si>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</si>
  <si>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</si>
  <si>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</si>
  <si>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</si>
  <si>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</si>
  <si>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</si>
  <si>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</si>
  <si>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</si>
  <si>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</si>
  <si>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</si>
  <si>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</si>
  <si>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</si>
  <si>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</si>
  <si>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</si>
  <si>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</si>
  <si>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</si>
  <si>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</si>
  <si>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</si>
  <si>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</si>
  <si>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</si>
  <si>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</si>
  <si>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</si>
  <si>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</si>
  <si>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</si>
  <si>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</si>
  <si>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</si>
  <si>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</si>
  <si>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</si>
  <si>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</si>
  <si>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</si>
  <si>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</si>
  <si>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</si>
  <si>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</si>
  <si>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</si>
  <si>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</si>
  <si>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</si>
  <si>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</si>
  <si>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</si>
  <si>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</si>
  <si>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</si>
  <si>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</si>
  <si>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</si>
  <si>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</si>
  <si>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</si>
  <si>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</si>
  <si>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</si>
  <si>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</si>
  <si>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</si>
  <si>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</si>
  <si>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</si>
  <si>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</si>
  <si>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</si>
  <si>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</si>
  <si>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</si>
  <si>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</si>
  <si>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</si>
  <si>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</si>
  <si>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</si>
  <si>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</si>
  <si>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</si>
  <si>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</si>
  <si>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</si>
  <si>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</si>
  <si>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</si>
  <si>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</si>
  <si>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</si>
  <si>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</si>
  <si>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</si>
  <si>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</si>
  <si>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</si>
  <si>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</si>
  <si>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</si>
  <si>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</si>
  <si>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</si>
  <si>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</si>
  <si>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</si>
  <si>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</si>
  <si>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</si>
  <si>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</si>
  <si>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</si>
  <si>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</si>
  <si>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</si>
  <si>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</si>
  <si>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</si>
  <si>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</si>
  <si>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</si>
  <si>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</si>
  <si>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</si>
  <si>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</si>
  <si>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</si>
  <si>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</si>
  <si>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</si>
  <si>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</si>
  <si>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</si>
  <si>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</si>
  <si>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</si>
  <si>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</si>
  <si>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</si>
  <si>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</si>
  <si>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</si>
  <si>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</si>
  <si>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</si>
  <si>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</si>
  <si>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</si>
  <si>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</si>
  <si>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</si>
  <si>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</si>
  <si>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</si>
  <si>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</si>
  <si>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</si>
  <si>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</si>
  <si>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</si>
  <si>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</si>
  <si>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</si>
  <si>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</si>
  <si>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</si>
  <si>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</si>
  <si>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</si>
  <si>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</si>
  <si>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</si>
  <si>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</si>
  <si>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</si>
  <si>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</si>
  <si>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</si>
  <si>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</si>
  <si>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</si>
  <si>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</si>
  <si>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</si>
  <si>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</si>
  <si>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</si>
  <si>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</si>
  <si>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</si>
  <si>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</si>
  <si>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</si>
  <si>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</si>
  <si>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</si>
  <si>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</si>
  <si>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</si>
  <si>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</si>
  <si>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</si>
  <si>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</si>
  <si>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</si>
  <si>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</si>
  <si>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</si>
  <si>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</si>
  <si>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</si>
  <si>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</si>
  <si>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</si>
  <si>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</si>
  <si>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</si>
  <si>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</si>
  <si>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</si>
  <si>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</si>
  <si>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</si>
  <si>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</si>
  <si>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</si>
  <si>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</si>
  <si>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</si>
  <si>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</si>
  <si>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</si>
  <si>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</si>
  <si>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</si>
  <si>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</si>
  <si>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</si>
  <si>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</si>
  <si>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</si>
  <si>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</si>
  <si>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</si>
  <si>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</si>
  <si>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</si>
  <si>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</si>
  <si>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</si>
  <si>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</si>
  <si>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</si>
  <si>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</si>
  <si>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</si>
  <si>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</si>
  <si>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</si>
  <si>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</si>
  <si>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</si>
  <si>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</si>
  <si>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</si>
  <si>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</si>
  <si>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</si>
  <si>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</si>
  <si>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</si>
  <si>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</si>
  <si>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</si>
  <si>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</si>
  <si>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</si>
  <si>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</si>
  <si>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</si>
  <si>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</si>
  <si>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</si>
  <si>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</si>
  <si>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</si>
  <si>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</si>
  <si>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</si>
  <si>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</si>
  <si>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</si>
  <si>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</si>
  <si>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</si>
  <si>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</si>
  <si>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</si>
  <si>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</si>
  <si>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</si>
  <si>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</si>
  <si>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</si>
  <si>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</si>
  <si>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</si>
  <si>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</si>
  <si>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</si>
  <si>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</si>
  <si>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</si>
  <si>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</si>
  <si>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</si>
  <si>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</si>
  <si>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</si>
  <si>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</si>
  <si>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</si>
  <si>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</si>
  <si>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</si>
  <si>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</si>
  <si>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</si>
  <si>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</si>
  <si>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</si>
  <si>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</si>
  <si>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</si>
  <si>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</si>
  <si>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</si>
  <si>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</si>
  <si>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</si>
  <si>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</si>
  <si>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</si>
  <si>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</si>
  <si>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</si>
  <si>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</si>
  <si>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</si>
  <si>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</si>
  <si>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</si>
  <si>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</si>
  <si>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</si>
  <si>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</si>
  <si>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</si>
  <si>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</si>
  <si>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</si>
  <si>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</si>
  <si>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</si>
  <si>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</si>
  <si>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</si>
  <si>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</si>
  <si>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</si>
  <si>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</si>
  <si>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</si>
  <si>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</si>
  <si>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</si>
  <si>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</si>
  <si>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</si>
  <si>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</si>
  <si>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</si>
  <si>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</si>
  <si>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</si>
  <si>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</si>
  <si>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</si>
  <si>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</si>
  <si>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</si>
  <si>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</si>
  <si>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</si>
  <si>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</si>
  <si>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</si>
  <si>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</si>
  <si>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</si>
  <si>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</si>
  <si>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</si>
  <si>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</si>
  <si>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</si>
  <si>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</si>
  <si>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</si>
  <si>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</si>
  <si>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</si>
  <si>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</si>
  <si>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</si>
  <si>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</si>
  <si>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</si>
  <si>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</si>
  <si>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</si>
  <si>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</si>
  <si>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</si>
  <si>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</si>
  <si>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</si>
  <si>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</si>
  <si>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</si>
  <si>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</si>
  <si>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</si>
  <si>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</si>
  <si>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</si>
  <si>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</si>
  <si>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</si>
  <si>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</si>
  <si>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</si>
  <si>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</si>
  <si>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</si>
  <si>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</si>
  <si>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</si>
  <si>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</si>
  <si>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</si>
  <si>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</si>
  <si>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</si>
  <si>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</si>
  <si>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</si>
  <si>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</si>
  <si>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</si>
  <si>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</si>
  <si>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</si>
  <si>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</si>
  <si>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</si>
  <si>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</si>
  <si>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</si>
  <si>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</si>
  <si>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</si>
  <si>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</si>
  <si>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</si>
  <si>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</si>
  <si>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</si>
  <si>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</si>
  <si>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</si>
  <si>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</si>
  <si>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</si>
  <si>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</si>
  <si>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</si>
  <si>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</si>
  <si>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</si>
  <si>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</si>
  <si>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</si>
  <si>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</si>
  <si>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</si>
  <si>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</si>
  <si>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</si>
  <si>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</si>
  <si>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</si>
  <si>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</si>
  <si>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</si>
  <si>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</si>
  <si>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</si>
  <si>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</si>
  <si>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</si>
  <si>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</si>
  <si>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</si>
  <si>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</si>
  <si>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</si>
  <si>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</si>
  <si>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</si>
  <si>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</si>
  <si>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</si>
  <si>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</si>
  <si>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</si>
  <si>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</si>
  <si>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</si>
  <si>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</si>
  <si>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</si>
  <si>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</si>
  <si>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</si>
  <si>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</si>
  <si>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</si>
  <si>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</si>
  <si>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</si>
  <si>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</si>
  <si>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</si>
  <si>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</si>
  <si>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</si>
  <si>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</si>
  <si>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</si>
  <si>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</si>
  <si>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</si>
  <si>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</si>
  <si>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</si>
  <si>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</si>
  <si>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</si>
  <si>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</si>
  <si>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</si>
  <si>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</si>
  <si>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</si>
  <si>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</si>
  <si>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</si>
  <si>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</si>
  <si>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</si>
  <si>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</si>
  <si>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</si>
  <si>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</si>
  <si>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</si>
  <si>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</si>
  <si>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</si>
  <si>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</si>
  <si>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</si>
  <si>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</si>
  <si>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</si>
  <si>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</si>
  <si>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</si>
  <si>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</si>
  <si>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</si>
  <si>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</si>
  <si>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</si>
  <si>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</si>
  <si>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</si>
  <si>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</si>
  <si>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</si>
  <si>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</si>
  <si>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</si>
  <si>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</si>
  <si>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</si>
  <si>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</si>
  <si>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</si>
  <si>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</si>
  <si>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</si>
  <si>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</si>
  <si>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</si>
  <si>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</si>
  <si>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</si>
  <si>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</si>
  <si>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</si>
  <si>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</si>
  <si>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</si>
  <si>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</si>
  <si>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</si>
  <si>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</si>
  <si>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</si>
  <si>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</si>
  <si>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</si>
  <si>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</si>
  <si>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</si>
  <si>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</si>
  <si>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</si>
  <si>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</si>
  <si>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</si>
  <si>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</si>
  <si>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</si>
  <si>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</si>
  <si>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</si>
  <si>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</si>
  <si>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</si>
  <si>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</si>
  <si>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</si>
  <si>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</si>
  <si>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</si>
  <si>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</si>
  <si>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</si>
  <si>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</si>
  <si>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</si>
  <si>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</si>
  <si>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</si>
  <si>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</si>
  <si>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</si>
  <si>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</si>
  <si>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</si>
  <si>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</si>
  <si>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</si>
  <si>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</si>
  <si>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</si>
  <si>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</si>
  <si>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</si>
  <si>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</si>
  <si>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</si>
  <si>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</si>
  <si>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</si>
  <si>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</si>
  <si>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</si>
  <si>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</si>
  <si>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</si>
  <si>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</si>
  <si>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</si>
  <si>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</si>
  <si>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</si>
  <si>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</si>
  <si>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</si>
  <si>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</si>
  <si>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</si>
  <si>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</si>
  <si>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</si>
  <si>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</si>
  <si>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</si>
  <si>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</si>
  <si>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</si>
  <si>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</si>
  <si>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</si>
  <si>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</si>
  <si>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</si>
  <si>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</si>
  <si>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</si>
  <si>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</si>
  <si>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</si>
  <si>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</si>
  <si>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</si>
  <si>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</si>
  <si>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</si>
  <si>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</si>
  <si>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</si>
  <si>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</si>
  <si>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</si>
  <si>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</si>
  <si>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</si>
  <si>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</si>
  <si>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</si>
  <si>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</si>
  <si>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</si>
  <si>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</si>
  <si>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</si>
  <si>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</si>
  <si>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</si>
  <si>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</si>
  <si>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</si>
  <si>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</si>
  <si>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</si>
  <si>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</si>
  <si>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</si>
  <si>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</si>
  <si>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</si>
  <si>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</si>
  <si>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</si>
  <si>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</si>
  <si>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</si>
  <si>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</si>
  <si>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</si>
  <si>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</si>
  <si>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</si>
  <si>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</si>
  <si>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</si>
  <si>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</si>
  <si>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</si>
  <si>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</si>
  <si>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</si>
  <si>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</si>
  <si>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</si>
  <si>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</si>
  <si>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</si>
  <si>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</si>
  <si>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</si>
  <si>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</si>
  <si>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</si>
  <si>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</si>
  <si>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</si>
  <si>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</si>
  <si>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</si>
  <si>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</si>
  <si>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</si>
  <si>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</si>
  <si>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</si>
  <si>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</si>
  <si>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</si>
  <si>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</si>
  <si>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</si>
  <si>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</si>
  <si>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</si>
  <si>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</si>
  <si>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</si>
  <si>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</si>
  <si>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</si>
  <si>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</si>
  <si>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</si>
  <si>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</si>
  <si>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</si>
  <si>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</si>
  <si>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</si>
  <si>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</si>
  <si>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</si>
  <si>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</si>
  <si>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</si>
  <si>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</si>
  <si>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</si>
  <si>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</si>
  <si>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</si>
  <si>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</si>
  <si>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</si>
  <si>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</si>
  <si>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</si>
  <si>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</si>
  <si>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</si>
  <si>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</si>
  <si>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</si>
  <si>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</si>
  <si>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</si>
  <si>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</si>
  <si>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</si>
  <si>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</si>
  <si>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</si>
  <si>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</si>
  <si>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</si>
  <si>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</si>
  <si>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</si>
  <si>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</si>
  <si>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</si>
  <si>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</si>
  <si>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</si>
  <si>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</si>
  <si>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</si>
  <si>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</si>
  <si>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</si>
  <si>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</si>
  <si>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</si>
  <si>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</si>
  <si>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</si>
  <si>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</si>
  <si>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</si>
  <si>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</si>
  <si>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</si>
  <si>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</si>
  <si>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</si>
  <si>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</si>
  <si>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</si>
  <si>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</si>
  <si>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</si>
  <si>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</si>
  <si>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</si>
  <si>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</si>
  <si>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</si>
  <si>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</si>
  <si>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</si>
  <si>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</si>
  <si>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</si>
  <si>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</si>
  <si>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</si>
  <si>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</si>
  <si>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</si>
  <si>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</si>
  <si>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</si>
  <si>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</si>
  <si>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</si>
  <si>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</si>
  <si>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</si>
  <si>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</si>
  <si>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</si>
  <si>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</si>
  <si>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</si>
  <si>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</si>
  <si>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</si>
  <si>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</si>
  <si>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</si>
  <si>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</si>
  <si>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</si>
  <si>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</si>
  <si>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</si>
  <si>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</si>
  <si>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</si>
  <si>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</si>
  <si>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</si>
  <si>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</si>
  <si>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</si>
  <si>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</si>
  <si>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</si>
  <si>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</si>
  <si>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</si>
  <si>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</si>
  <si>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</si>
  <si>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</si>
  <si>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</si>
  <si>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</si>
  <si>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</si>
  <si>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</si>
  <si>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</si>
  <si>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</si>
  <si>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</si>
  <si>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</si>
  <si>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</si>
  <si>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</si>
  <si>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</si>
  <si>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</si>
  <si>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</si>
  <si>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</si>
  <si>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</si>
  <si>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</si>
  <si>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</si>
  <si>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</si>
  <si>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</si>
  <si>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</si>
  <si>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</si>
  <si>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</si>
  <si>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</si>
  <si>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</si>
  <si>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</si>
  <si>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</si>
  <si>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</si>
  <si>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</si>
  <si>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</si>
  <si>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</si>
  <si>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</si>
  <si>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</si>
  <si>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</si>
  <si>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</si>
  <si>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</si>
  <si>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</si>
  <si>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</si>
  <si>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</si>
  <si>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</si>
  <si>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</si>
  <si>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</si>
  <si>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</si>
  <si>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</si>
  <si>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</si>
  <si>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</si>
  <si>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</si>
  <si>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</si>
  <si>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</si>
  <si>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</si>
  <si>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</si>
  <si>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</si>
  <si>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</si>
  <si>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</si>
  <si>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</si>
  <si>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</si>
  <si>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</si>
  <si>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</si>
  <si>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</si>
  <si>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</si>
  <si>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</si>
  <si>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</si>
  <si>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</si>
  <si>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</si>
  <si>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</si>
  <si>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</si>
  <si>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</si>
  <si>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</si>
  <si>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</si>
  <si>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</si>
  <si>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</si>
  <si>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</si>
  <si>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</si>
  <si>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</si>
  <si>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</si>
  <si>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</si>
  <si>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</si>
  <si>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</si>
  <si>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</si>
  <si>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</si>
  <si>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</si>
  <si>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</si>
  <si>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</si>
  <si>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</si>
  <si>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</si>
  <si>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</si>
  <si>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</si>
  <si>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</si>
  <si>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</si>
  <si>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</si>
  <si>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</si>
  <si>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</si>
  <si>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</si>
  <si>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</si>
  <si>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</si>
  <si>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</si>
  <si>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</si>
  <si>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</si>
  <si>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</si>
  <si>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</si>
  <si>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</si>
  <si>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</si>
  <si>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</si>
  <si>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</si>
  <si>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</si>
  <si>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</si>
  <si>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</si>
  <si>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</si>
  <si>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</si>
  <si>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</si>
  <si>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</si>
  <si>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</si>
  <si>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</si>
  <si>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</si>
  <si>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</si>
  <si>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</si>
  <si>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</si>
  <si>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</si>
  <si>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</si>
  <si>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</si>
  <si>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</si>
  <si>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</si>
  <si>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</si>
  <si>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</si>
  <si>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</si>
  <si>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</si>
  <si>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</si>
  <si>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</si>
  <si>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</si>
  <si>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</si>
  <si>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</si>
  <si>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</si>
  <si>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</si>
  <si>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</si>
  <si>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</si>
  <si>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</si>
  <si>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</si>
  <si>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</si>
  <si>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</si>
  <si>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</si>
  <si>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</si>
  <si>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</si>
  <si>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</si>
  <si>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</si>
  <si>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</si>
  <si>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</si>
  <si>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</si>
  <si>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</si>
  <si>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</si>
  <si>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</si>
  <si>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</si>
  <si>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</si>
  <si>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</si>
  <si>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</si>
  <si>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</si>
  <si>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</si>
  <si>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</si>
  <si>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</si>
  <si>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</si>
  <si>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</si>
  <si>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</si>
  <si>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</si>
  <si>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</si>
  <si>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</si>
  <si>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</si>
  <si>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</si>
  <si>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</si>
  <si>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</si>
  <si>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</si>
  <si>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</si>
  <si>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</si>
  <si>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</si>
  <si>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</si>
  <si>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</si>
  <si>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</si>
  <si>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</si>
  <si>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</si>
  <si>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</si>
  <si>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</si>
  <si>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</si>
  <si>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</si>
  <si>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</si>
  <si>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</si>
  <si>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</si>
  <si>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</si>
  <si>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</si>
  <si>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</si>
  <si>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</si>
  <si>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</si>
  <si>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</si>
  <si>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</si>
  <si>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</si>
  <si>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</si>
  <si>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</si>
  <si>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</si>
  <si>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</si>
  <si>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</si>
  <si>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</si>
  <si>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</si>
  <si>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</si>
  <si>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</si>
  <si>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</si>
  <si>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</si>
  <si>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</si>
  <si>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</si>
  <si>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</si>
  <si>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</si>
  <si>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</si>
  <si>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</si>
  <si>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</si>
  <si>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</si>
  <si>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</si>
  <si>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</si>
  <si>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</si>
  <si>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</si>
  <si>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</si>
  <si>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</si>
  <si>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</si>
  <si>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</si>
  <si>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</si>
  <si>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</si>
  <si>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</si>
  <si>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</si>
  <si>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</si>
  <si>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</si>
  <si>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</si>
  <si>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</si>
  <si>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</si>
  <si>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</si>
  <si>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</si>
  <si>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</si>
  <si>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</si>
  <si>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</si>
  <si>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</si>
  <si>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</si>
  <si>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</si>
  <si>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</si>
  <si>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</si>
  <si>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</si>
  <si>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</si>
  <si>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</si>
  <si>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</si>
  <si>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</si>
  <si>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</si>
  <si>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</si>
  <si>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</si>
  <si>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</si>
  <si>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</si>
  <si>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</si>
  <si>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</si>
  <si>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</si>
  <si>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</si>
  <si>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</si>
  <si>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</si>
  <si>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</si>
  <si>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</si>
  <si>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</si>
  <si>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</si>
  <si>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</si>
  <si>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</si>
  <si>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</si>
  <si>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</si>
  <si>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</si>
  <si>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</si>
  <si>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</si>
  <si>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</si>
  <si>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</si>
  <si>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</si>
  <si>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</si>
  <si>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</si>
  <si>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</si>
  <si>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</si>
  <si>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</si>
  <si>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</si>
  <si>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</si>
  <si>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</si>
  <si>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</si>
  <si>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</si>
  <si>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</si>
  <si>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</si>
  <si>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</si>
  <si>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</si>
  <si>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</si>
  <si>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</si>
  <si>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</si>
  <si>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</si>
  <si>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</si>
  <si>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</si>
  <si>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</si>
  <si>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</si>
  <si>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</si>
  <si>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</si>
  <si>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</si>
  <si>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</si>
  <si>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</si>
  <si>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</si>
  <si>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</si>
  <si>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</si>
  <si>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</si>
  <si>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</si>
  <si>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</si>
  <si>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</si>
  <si>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</si>
  <si>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</si>
  <si>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</si>
  <si>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</si>
  <si>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</si>
  <si>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</si>
  <si>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</si>
  <si>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</si>
  <si>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</si>
  <si>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</si>
  <si>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</si>
  <si>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</si>
  <si>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</si>
  <si>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</si>
  <si>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</si>
  <si>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</si>
  <si>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</si>
  <si>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</si>
  <si>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</si>
  <si>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</si>
  <si>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</si>
  <si>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</si>
  <si>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</si>
  <si>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</si>
  <si>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</si>
  <si>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</si>
  <si>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</si>
  <si>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</si>
  <si>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</si>
  <si>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</si>
  <si>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</si>
  <si>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</si>
  <si>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</si>
  <si>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</si>
  <si>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</si>
  <si>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</si>
  <si>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</si>
  <si>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</si>
  <si>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</si>
  <si>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</si>
  <si>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</si>
  <si>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</si>
  <si>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</si>
  <si>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</si>
  <si>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</si>
  <si>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</si>
  <si>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</si>
  <si>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</si>
  <si>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</si>
  <si>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</si>
  <si>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</si>
  <si>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</si>
  <si>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</si>
  <si>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</si>
  <si>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</si>
  <si>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</si>
  <si>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</si>
  <si>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</si>
  <si>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</si>
  <si>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</si>
  <si>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</si>
  <si>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</si>
  <si>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</si>
  <si>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</si>
  <si>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</si>
  <si>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</si>
  <si>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</si>
  <si>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</si>
  <si>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</si>
  <si>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</si>
  <si>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</si>
  <si>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</si>
  <si>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</si>
  <si>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</si>
  <si>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</si>
  <si>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</si>
  <si>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</si>
  <si>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</si>
  <si>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</si>
  <si>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</si>
  <si>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</si>
  <si>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</si>
  <si>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</si>
  <si>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</si>
  <si>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</si>
  <si>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</si>
  <si>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</si>
  <si>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</si>
  <si>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</si>
  <si>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</si>
  <si>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</si>
  <si>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</si>
  <si>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</si>
  <si>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</si>
  <si>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</si>
  <si>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</si>
  <si>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</si>
  <si>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</si>
  <si>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</si>
  <si>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</si>
  <si>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</si>
  <si>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</si>
  <si>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</si>
  <si>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</si>
  <si>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</si>
  <si>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</si>
  <si>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</si>
  <si>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</si>
  <si>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</si>
  <si>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</si>
  <si>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</si>
  <si>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</si>
  <si>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</si>
  <si>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</si>
  <si>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</si>
  <si>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</si>
  <si>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</si>
  <si>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</si>
  <si>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</si>
  <si>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</si>
  <si>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</si>
  <si>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</si>
  <si>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</si>
  <si>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</si>
  <si>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</si>
  <si>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</si>
  <si>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</si>
  <si>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</si>
  <si>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</si>
  <si>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</si>
  <si>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</si>
  <si>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</si>
  <si>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</si>
  <si>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</si>
  <si>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</si>
  <si>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</si>
  <si>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</si>
  <si>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</si>
  <si>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</si>
  <si>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</si>
  <si>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</si>
  <si>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</si>
  <si>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</si>
  <si>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</si>
  <si>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</si>
  <si>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</si>
  <si>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</si>
  <si>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</si>
  <si>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</si>
  <si>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</si>
  <si>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</si>
  <si>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</si>
  <si>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</si>
  <si>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</si>
  <si>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</si>
  <si>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</si>
  <si>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</si>
  <si>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</si>
  <si>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</si>
  <si>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</si>
  <si>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</si>
  <si>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</si>
  <si>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</si>
  <si>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</si>
  <si>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</si>
  <si>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</si>
  <si>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</si>
  <si>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</si>
  <si>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</si>
  <si>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</si>
  <si>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</si>
  <si>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</si>
  <si>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</si>
  <si>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</si>
  <si>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</si>
  <si>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</si>
  <si>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</si>
  <si>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</si>
  <si>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</si>
  <si>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</si>
  <si>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</si>
  <si>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</si>
  <si>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</si>
  <si>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</si>
  <si>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</si>
  <si>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</si>
  <si>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</si>
  <si>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</si>
  <si>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</si>
  <si>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</si>
  <si>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</si>
  <si>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</si>
  <si>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</si>
  <si>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</si>
  <si>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</si>
  <si>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</si>
  <si>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</si>
  <si>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</si>
  <si>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</si>
  <si>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</si>
  <si>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</si>
  <si>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</si>
  <si>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</si>
  <si>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</si>
  <si>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</si>
  <si>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</si>
  <si>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</si>
  <si>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</si>
  <si>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</si>
  <si>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</si>
  <si>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</si>
  <si>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</si>
  <si>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</si>
  <si>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</si>
  <si>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</si>
  <si>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</si>
  <si>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</si>
  <si>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</si>
  <si>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</si>
  <si>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</si>
  <si>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</si>
  <si>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</si>
  <si>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</si>
  <si>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</si>
  <si>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</si>
  <si>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</si>
  <si>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</si>
  <si>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</si>
  <si>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</si>
  <si>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</si>
  <si>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</si>
  <si>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</si>
  <si>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</si>
  <si>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</si>
  <si>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</si>
  <si>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</si>
  <si>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</si>
  <si>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</si>
  <si>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</si>
  <si>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</si>
  <si>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</si>
  <si>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</si>
  <si>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</si>
  <si>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</si>
  <si>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</si>
  <si>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</si>
  <si>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</si>
  <si>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</si>
  <si>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</si>
  <si>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</si>
  <si>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</si>
  <si>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</si>
  <si>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</si>
  <si>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</si>
  <si>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</si>
  <si>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</si>
  <si>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</si>
  <si>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</si>
  <si>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</si>
  <si>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</si>
  <si>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</si>
  <si>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</si>
  <si>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</si>
  <si>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</si>
  <si>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</si>
  <si>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</si>
  <si>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</si>
  <si>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</si>
  <si>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</si>
  <si>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</si>
  <si>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</si>
  <si>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</si>
  <si>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</si>
  <si>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</si>
  <si>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</si>
  <si>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</si>
  <si>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</si>
  <si>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</si>
  <si>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</si>
  <si>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</si>
  <si>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</si>
  <si>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</si>
  <si>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</si>
  <si>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</si>
  <si>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</si>
  <si>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</si>
  <si>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</si>
  <si>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</si>
  <si>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</si>
  <si>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</si>
  <si>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</si>
  <si>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</si>
  <si>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</si>
  <si>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</si>
  <si>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</si>
  <si>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</si>
  <si>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</si>
  <si>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</si>
  <si>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</si>
  <si>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</si>
  <si>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</si>
  <si>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</si>
  <si>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</si>
  <si>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</si>
  <si>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</si>
  <si>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</si>
  <si>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</si>
  <si>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</si>
  <si>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</si>
  <si>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</si>
  <si>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</si>
  <si>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</si>
  <si>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</si>
  <si>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</si>
  <si>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</si>
  <si>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</si>
  <si>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</si>
  <si>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</si>
  <si>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</si>
  <si>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</si>
  <si>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</si>
  <si>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</si>
  <si>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</si>
  <si>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</si>
  <si>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</si>
  <si>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</si>
  <si>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</si>
  <si>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</si>
  <si>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</si>
  <si>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</si>
  <si>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</si>
  <si>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</si>
  <si>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</si>
  <si>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</si>
  <si>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</si>
  <si>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</si>
  <si>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</si>
  <si>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</si>
  <si>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</si>
  <si>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</si>
  <si>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</si>
  <si>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</si>
  <si>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</si>
  <si>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</si>
  <si>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</si>
  <si>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</si>
  <si>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</si>
  <si>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</si>
  <si>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</si>
  <si>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</si>
  <si>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</si>
  <si>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</si>
  <si>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</si>
  <si>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</si>
  <si>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</si>
  <si>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</si>
  <si>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</si>
  <si>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</si>
  <si>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</si>
  <si>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</si>
  <si>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</si>
  <si>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</si>
  <si>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</si>
  <si>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</si>
  <si>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</si>
  <si>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</si>
  <si>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</si>
  <si>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</si>
  <si>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</si>
  <si>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</si>
  <si>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</si>
  <si>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</si>
  <si>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</si>
  <si>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</si>
  <si>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</si>
  <si>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</si>
  <si>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</si>
  <si>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</si>
  <si>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</si>
  <si>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</si>
  <si>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</si>
  <si>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</si>
  <si>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</si>
  <si>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</si>
  <si>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</si>
  <si>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</si>
  <si>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</si>
  <si>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</si>
  <si>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</si>
  <si>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</si>
  <si>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</si>
  <si>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</si>
  <si>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</si>
  <si>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</si>
  <si>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</si>
  <si>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</si>
  <si>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</si>
  <si>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</si>
  <si>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</si>
  <si>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</si>
  <si>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</si>
  <si>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</si>
  <si>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</si>
  <si>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</si>
  <si>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</si>
  <si>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</si>
  <si>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</si>
  <si>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</si>
  <si>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</si>
  <si>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</si>
  <si>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</si>
  <si>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</si>
  <si>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</si>
  <si>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</si>
  <si>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</si>
  <si>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</si>
  <si>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</si>
  <si>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</si>
  <si>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</si>
  <si>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</si>
  <si>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</si>
  <si>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</si>
  <si>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</si>
  <si>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</si>
  <si>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</si>
  <si>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</si>
  <si>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</si>
  <si>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</si>
  <si>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</si>
  <si>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</si>
  <si>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</si>
  <si>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</si>
  <si>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</si>
  <si>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</si>
  <si>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</si>
  <si>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</si>
  <si>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</si>
  <si>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</si>
  <si>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</si>
  <si>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</si>
  <si>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</si>
  <si>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</si>
  <si>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</si>
  <si>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</si>
  <si>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</si>
  <si>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</si>
  <si>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</si>
  <si>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</si>
  <si>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</si>
  <si>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</si>
  <si>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</si>
  <si>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</si>
  <si>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</si>
  <si>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</si>
  <si>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</si>
  <si>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</si>
  <si>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</si>
  <si>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</si>
  <si>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</si>
  <si>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</si>
  <si>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</si>
  <si>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</si>
  <si>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</si>
  <si>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</si>
  <si>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</si>
  <si>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</si>
  <si>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</si>
  <si>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</si>
  <si>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</si>
  <si>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</si>
  <si>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</si>
  <si>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</si>
  <si>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</si>
  <si>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</si>
  <si>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</si>
  <si>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</si>
  <si>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</si>
  <si>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</si>
  <si>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</si>
  <si>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</si>
  <si>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</si>
  <si>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</si>
  <si>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</si>
  <si>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</si>
  <si>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</si>
  <si>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</si>
  <si>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</si>
  <si>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</si>
  <si>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</si>
  <si>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</si>
  <si>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</si>
  <si>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</si>
  <si>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</si>
  <si>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</si>
  <si>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</si>
  <si>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</si>
  <si>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</si>
  <si>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</si>
  <si>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</si>
  <si>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</si>
  <si>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</si>
  <si>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</si>
  <si>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</si>
  <si>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</si>
  <si>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</si>
  <si>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</si>
  <si>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</si>
  <si>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</si>
  <si>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</si>
  <si>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</si>
  <si>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</si>
  <si>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</si>
  <si>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</si>
  <si>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</si>
  <si>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</si>
  <si>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</si>
  <si>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</si>
  <si>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</si>
  <si>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</si>
  <si>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</si>
  <si>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</si>
  <si>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</si>
  <si>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</si>
  <si>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</si>
  <si>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</si>
  <si>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</si>
  <si>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</si>
  <si>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</si>
  <si>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</si>
  <si>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</si>
  <si>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</si>
  <si>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</si>
  <si>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</si>
  <si>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</si>
  <si>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</si>
  <si>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</si>
  <si>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</si>
  <si>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</si>
  <si>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</si>
  <si>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</si>
  <si>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</si>
  <si>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</si>
  <si>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</si>
  <si>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</si>
  <si>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</si>
  <si>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</si>
  <si>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</si>
  <si>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</si>
  <si>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</si>
  <si>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</si>
  <si>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</si>
  <si>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</si>
  <si>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</si>
  <si>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</si>
  <si>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</si>
  <si>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</si>
  <si>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</si>
  <si>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</si>
  <si>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</si>
  <si>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</si>
  <si>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</si>
  <si>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</si>
  <si>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</si>
  <si>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</si>
  <si>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</si>
  <si>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</si>
  <si>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</si>
  <si>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</si>
  <si>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</si>
  <si>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</si>
  <si>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</si>
  <si>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</si>
  <si>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</si>
  <si>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</si>
  <si>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</si>
  <si>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</si>
  <si>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</si>
  <si>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</si>
  <si>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</si>
  <si>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</si>
  <si>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</si>
  <si>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</si>
  <si>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</si>
  <si>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</si>
  <si>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</si>
  <si>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</si>
  <si>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</si>
  <si>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</si>
  <si>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</si>
  <si>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</si>
  <si>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</si>
  <si>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</si>
  <si>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</si>
  <si>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</si>
  <si>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</si>
  <si>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</si>
  <si>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</si>
  <si>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</si>
  <si>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</si>
  <si>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</si>
  <si>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</si>
  <si>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</si>
  <si>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</si>
  <si>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</si>
  <si>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</si>
  <si>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</si>
  <si>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</si>
  <si>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</si>
  <si>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</si>
  <si>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</si>
  <si>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</si>
  <si>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</si>
  <si>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</si>
  <si>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</si>
  <si>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</si>
  <si>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</si>
  <si>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</si>
  <si>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</si>
  <si>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</si>
  <si>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</si>
  <si>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</si>
  <si>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</si>
  <si>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</si>
  <si>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</si>
  <si>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</si>
  <si>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</si>
  <si>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</si>
  <si>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</si>
  <si>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</si>
  <si>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</si>
  <si>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</si>
  <si>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</si>
  <si>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</si>
  <si>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</si>
  <si>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</si>
  <si>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</si>
  <si>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</si>
  <si>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</si>
  <si>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</si>
  <si>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</si>
  <si>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</si>
  <si>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</si>
  <si>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</si>
  <si>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</si>
  <si>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</si>
  <si>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</si>
  <si>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</si>
  <si>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</si>
  <si>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</si>
  <si>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</si>
  <si>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</si>
  <si>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</si>
  <si>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</si>
  <si>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</si>
  <si>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</si>
  <si>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</si>
  <si>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</si>
  <si>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</si>
  <si>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</si>
  <si>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</si>
  <si>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</si>
  <si>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</si>
  <si>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</si>
  <si>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</si>
  <si>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</si>
  <si>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</si>
  <si>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</si>
  <si>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</si>
  <si>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</si>
  <si>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</si>
  <si>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</si>
  <si>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</si>
  <si>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</si>
  <si>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</si>
  <si>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</si>
  <si>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</si>
  <si>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</si>
  <si>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</si>
  <si>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</si>
  <si>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</si>
  <si>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</si>
  <si>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</si>
  <si>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</si>
  <si>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</si>
  <si>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</si>
  <si>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</si>
  <si>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</si>
  <si>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</si>
  <si>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</si>
  <si>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</si>
  <si>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</si>
  <si>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</si>
  <si>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</si>
  <si>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</si>
  <si>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</si>
  <si>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</si>
  <si>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</si>
  <si>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</si>
  <si>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</si>
  <si>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</si>
  <si>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</si>
  <si>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</si>
  <si>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</si>
  <si>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</si>
  <si>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</si>
  <si>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</si>
  <si>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</si>
  <si>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</si>
  <si>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</si>
  <si>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</si>
  <si>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</si>
  <si>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</si>
  <si>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</si>
  <si>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</si>
  <si>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</si>
  <si>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</si>
  <si>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</si>
  <si>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</si>
  <si>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</si>
  <si>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</si>
  <si>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</si>
  <si>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</si>
  <si>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</si>
  <si>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</si>
  <si>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</si>
  <si>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</si>
  <si>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</si>
  <si>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</si>
  <si>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</si>
  <si>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</si>
  <si>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</si>
  <si>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</si>
  <si>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</si>
  <si>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</si>
  <si>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</si>
  <si>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</si>
  <si>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</si>
  <si>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</si>
  <si>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</si>
  <si>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</si>
  <si>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</si>
  <si>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</si>
  <si>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</si>
  <si>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</si>
  <si>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</si>
  <si>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</si>
  <si>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</si>
  <si>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</si>
  <si>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</si>
  <si>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</si>
  <si>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</si>
  <si>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</si>
  <si>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</si>
  <si>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</si>
  <si>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</si>
  <si>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</si>
  <si>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</si>
  <si>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</si>
  <si>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</si>
  <si>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</si>
  <si>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</si>
  <si>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</si>
  <si>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</si>
  <si>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</si>
  <si>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</si>
  <si>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</si>
  <si>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</si>
  <si>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</si>
  <si>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</si>
  <si>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</si>
  <si>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</si>
  <si>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</si>
  <si>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</si>
  <si>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</si>
  <si>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</si>
  <si>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</si>
  <si>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</si>
  <si>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</si>
  <si>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</si>
  <si>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</si>
  <si>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</si>
  <si>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</si>
  <si>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</si>
  <si>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</si>
  <si>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</si>
  <si>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</si>
  <si>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</si>
  <si>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</si>
  <si>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</si>
  <si>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</si>
  <si>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</si>
  <si>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</si>
  <si>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</si>
  <si>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</si>
  <si>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</si>
  <si>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</si>
  <si>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</si>
  <si>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</si>
  <si>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</si>
  <si>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</si>
  <si>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</si>
  <si>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</si>
  <si>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</si>
  <si>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</si>
  <si>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</si>
  <si>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</si>
  <si>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</si>
  <si>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</si>
  <si>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</si>
  <si>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</si>
  <si>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</si>
  <si>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</si>
  <si>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</si>
  <si>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</si>
  <si>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</si>
  <si>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</si>
  <si>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</si>
  <si>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</si>
  <si>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</si>
  <si>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</si>
  <si>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</si>
  <si>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</si>
  <si>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</si>
  <si>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</si>
  <si>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</si>
  <si>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</si>
  <si>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</si>
  <si>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</si>
  <si>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</si>
  <si>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</si>
  <si>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</si>
  <si>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</si>
  <si>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</si>
  <si>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</si>
  <si>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</si>
  <si>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</si>
  <si>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</si>
  <si>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</si>
  <si>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</si>
  <si>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</si>
  <si>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</si>
  <si>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</si>
  <si>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</si>
  <si>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</si>
  <si>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</si>
  <si>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</si>
  <si>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</si>
  <si>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</si>
  <si>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</si>
  <si>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</si>
  <si>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</si>
  <si>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</si>
  <si>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</si>
  <si>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</si>
  <si>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</si>
  <si>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</si>
  <si>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</si>
  <si>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</si>
  <si>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</si>
  <si>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</si>
  <si>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</si>
  <si>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</si>
  <si>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</si>
  <si>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</si>
  <si>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</si>
  <si>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</si>
  <si>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</si>
  <si>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</si>
  <si>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</si>
  <si>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</si>
  <si>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</si>
  <si>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</si>
  <si>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</si>
  <si>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</si>
  <si>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</si>
  <si>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</si>
  <si>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</si>
  <si>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</si>
  <si>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</si>
  <si>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</si>
  <si>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</si>
  <si>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</si>
  <si>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</si>
  <si>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</si>
  <si>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</si>
  <si>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</si>
  <si>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</si>
  <si>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</si>
  <si>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</si>
  <si>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</si>
  <si>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</si>
  <si>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</si>
  <si>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</si>
  <si>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</si>
  <si>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</si>
  <si>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</si>
  <si>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</si>
  <si>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</si>
  <si>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</si>
  <si>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</si>
  <si>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</si>
  <si>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</si>
  <si>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</si>
  <si>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</si>
  <si>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</si>
  <si>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</si>
  <si>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</si>
  <si>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</si>
  <si>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</si>
  <si>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</si>
  <si>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</si>
  <si>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</si>
  <si>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</si>
  <si>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</si>
  <si>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</si>
  <si>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</si>
  <si>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</si>
  <si>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</si>
  <si>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</si>
  <si>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</si>
  <si>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</si>
  <si>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</si>
  <si>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</si>
  <si>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</si>
  <si>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</si>
  <si>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</si>
  <si>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</si>
  <si>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</si>
  <si>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</si>
  <si>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</si>
  <si>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</si>
  <si>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</si>
  <si>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</si>
  <si>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</si>
  <si>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</si>
  <si>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</si>
  <si>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</si>
  <si>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</si>
  <si>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</si>
  <si>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</si>
  <si>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</si>
  <si>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</si>
  <si>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</si>
  <si>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</si>
  <si>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</si>
  <si>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</si>
  <si>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</si>
  <si>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</si>
  <si>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</si>
  <si>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</si>
  <si>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</si>
  <si>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</si>
  <si>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</si>
  <si>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</si>
  <si>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</si>
  <si>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</si>
  <si>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</si>
  <si>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</si>
  <si>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</si>
  <si>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</si>
  <si>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</si>
  <si>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</si>
  <si>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</si>
  <si>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</si>
  <si>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</si>
  <si>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</si>
  <si>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</si>
  <si>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</si>
  <si>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</si>
  <si>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</si>
  <si>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</si>
  <si>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</si>
  <si>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</si>
  <si>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</si>
  <si>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</si>
  <si>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</si>
  <si>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</si>
  <si>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</si>
  <si>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</si>
  <si>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</si>
  <si>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</si>
  <si>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</si>
  <si>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</si>
  <si>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</si>
  <si>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</si>
  <si>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</si>
  <si>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</si>
  <si>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</si>
  <si>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</si>
  <si>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</si>
  <si>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</si>
  <si>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</si>
  <si>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</si>
  <si>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</si>
  <si>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</si>
  <si>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</si>
  <si>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</si>
  <si>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</si>
  <si>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</si>
  <si>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</si>
  <si>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</si>
  <si>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</si>
  <si>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</si>
  <si>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</si>
  <si>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</si>
  <si>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</si>
  <si>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</si>
  <si>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</si>
  <si>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</si>
  <si>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</si>
  <si>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</si>
  <si>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</si>
  <si>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</si>
  <si>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</si>
  <si>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</si>
  <si>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</si>
  <si>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</si>
  <si>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</si>
  <si>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</si>
  <si>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</si>
  <si>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</si>
  <si>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</si>
  <si>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</si>
  <si>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</si>
  <si>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</si>
  <si>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</si>
  <si>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</si>
  <si>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</si>
  <si>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</si>
  <si>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</si>
  <si>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</si>
  <si>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</si>
  <si>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</si>
  <si>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</si>
  <si>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</si>
  <si>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</si>
  <si>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</si>
  <si>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</si>
  <si>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</si>
  <si>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</si>
  <si>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</si>
  <si>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</si>
  <si>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</si>
  <si>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</si>
  <si>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</si>
  <si>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</si>
  <si>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</si>
  <si>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</si>
  <si>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</si>
  <si>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</si>
  <si>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</si>
  <si>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</si>
  <si>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</si>
  <si>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</si>
  <si>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</si>
  <si>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</si>
  <si>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</si>
  <si>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</si>
  <si>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</si>
  <si>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</si>
  <si>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</si>
  <si>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</si>
  <si>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</si>
  <si>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</si>
  <si>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</si>
  <si>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</si>
  <si>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</si>
  <si>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</si>
  <si>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</si>
  <si>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</si>
  <si>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</si>
  <si>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</si>
  <si>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</si>
  <si>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</si>
  <si>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</si>
  <si>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</si>
  <si>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</si>
  <si>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</si>
  <si>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</si>
  <si>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</si>
  <si>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</si>
  <si>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</si>
  <si>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</si>
  <si>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</si>
  <si>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</si>
  <si>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</si>
  <si>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</si>
  <si>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</si>
  <si>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</si>
  <si>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</si>
  <si>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</si>
  <si>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</si>
  <si>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</si>
  <si>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</si>
  <si>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</si>
  <si>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</si>
  <si>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</si>
  <si>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</si>
  <si>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</si>
  <si>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</si>
  <si>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</si>
  <si>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</si>
  <si>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</si>
  <si>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</si>
  <si>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</si>
  <si>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</si>
  <si>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</si>
  <si>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</si>
  <si>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</si>
  <si>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</si>
  <si>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</si>
  <si>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</si>
  <si>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</si>
  <si>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</si>
  <si>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</si>
  <si>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</si>
  <si>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</si>
  <si>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</si>
  <si>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</si>
  <si>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</si>
  <si>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</si>
  <si>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</si>
  <si>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</si>
  <si>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</si>
  <si>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</si>
  <si>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</si>
  <si>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</si>
  <si>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</si>
  <si>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</si>
  <si>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</si>
  <si>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</si>
  <si>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</si>
  <si>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</si>
  <si>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</si>
  <si>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</si>
  <si>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</si>
  <si>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</si>
  <si>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</si>
  <si>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</si>
  <si>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</si>
  <si>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</si>
  <si>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</si>
  <si>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</si>
  <si>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</si>
  <si>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</si>
  <si>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</si>
  <si>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</si>
  <si>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</si>
  <si>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</si>
  <si>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</si>
  <si>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</si>
  <si>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</si>
  <si>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</si>
  <si>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</si>
  <si>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</si>
  <si>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</si>
  <si>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</si>
  <si>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</si>
  <si>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</si>
  <si>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</si>
  <si>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</si>
  <si>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</si>
  <si>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</si>
  <si>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</si>
  <si>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</si>
  <si>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</si>
  <si>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</si>
  <si>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</si>
  <si>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</si>
  <si>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</si>
  <si>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</si>
  <si>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</si>
  <si>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</si>
  <si>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</si>
  <si>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</si>
  <si>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</si>
  <si>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</si>
  <si>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</si>
  <si>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</si>
  <si>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</si>
  <si>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</si>
  <si>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</si>
  <si>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</si>
  <si>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</si>
  <si>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</si>
  <si>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</si>
  <si>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</si>
  <si>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</si>
  <si>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</si>
  <si>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</si>
  <si>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</si>
  <si>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</si>
  <si>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</si>
  <si>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</si>
  <si>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</si>
  <si>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</si>
  <si>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</si>
  <si>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</si>
  <si>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</si>
  <si>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</si>
  <si>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</si>
  <si>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</si>
  <si>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</si>
  <si>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</si>
  <si>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</si>
  <si>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</si>
  <si>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</si>
  <si>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</si>
  <si>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</si>
  <si>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</si>
  <si>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</si>
  <si>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</si>
  <si>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</si>
  <si>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</si>
  <si>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</si>
  <si>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</si>
  <si>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</si>
  <si>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</si>
  <si>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</si>
  <si>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</si>
  <si>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</si>
  <si>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</si>
  <si>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</si>
  <si>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</si>
  <si>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</si>
  <si>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</si>
  <si>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</si>
  <si>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</si>
  <si>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</si>
  <si>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</si>
  <si>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</si>
  <si>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</si>
  <si>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</si>
  <si>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</si>
  <si>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</si>
  <si>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</si>
  <si>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</si>
  <si>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</si>
  <si>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</si>
  <si>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</si>
  <si>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</si>
  <si>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</si>
  <si>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</si>
  <si>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</si>
  <si>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</si>
  <si>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</si>
  <si>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</si>
  <si>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</si>
  <si>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</si>
  <si>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</si>
  <si>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</si>
  <si>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</si>
  <si>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</si>
  <si>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</si>
  <si>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</si>
  <si>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</si>
  <si>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</si>
  <si>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</si>
  <si>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</si>
  <si>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</si>
  <si>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</si>
  <si>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</si>
  <si>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</si>
  <si>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</si>
  <si>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</si>
  <si>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</si>
  <si>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</si>
  <si>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</si>
  <si>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</si>
  <si>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</si>
  <si>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</si>
  <si>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</si>
  <si>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</si>
  <si>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</si>
  <si>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</si>
  <si>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</si>
  <si>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</si>
  <si>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</si>
  <si>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</si>
  <si>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</si>
  <si>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</si>
  <si>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</si>
  <si>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</si>
  <si>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</si>
  <si>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</si>
  <si>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</si>
  <si>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</si>
  <si>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</si>
  <si>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</si>
  <si>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</si>
  <si>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</si>
  <si>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</si>
  <si>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</si>
  <si>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</si>
  <si>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</si>
  <si>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</si>
  <si>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</si>
  <si>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</si>
  <si>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</si>
  <si>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</si>
  <si>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</si>
  <si>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</si>
  <si>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</si>
  <si>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</si>
  <si>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</si>
  <si>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</si>
  <si>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</si>
  <si>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</si>
  <si>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</si>
  <si>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</si>
  <si>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</si>
  <si>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</si>
  <si>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</si>
  <si>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</si>
  <si>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</si>
  <si>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</si>
  <si>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</si>
  <si>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</si>
  <si>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</si>
  <si>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</si>
  <si>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</si>
  <si>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</si>
  <si>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</si>
  <si>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</si>
  <si>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</si>
  <si>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</si>
  <si>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</si>
  <si>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</si>
  <si>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</si>
  <si>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</si>
  <si>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</si>
  <si>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</si>
  <si>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</si>
  <si>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</si>
  <si>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</si>
  <si>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</si>
  <si>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</si>
  <si>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</si>
  <si>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</si>
  <si>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</si>
  <si>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</si>
  <si>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</si>
  <si>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</si>
  <si>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</si>
  <si>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</si>
  <si>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</si>
  <si>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</si>
  <si>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</si>
  <si>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</si>
  <si>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</si>
  <si>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</si>
  <si>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</si>
  <si>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</si>
  <si>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</si>
  <si>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</si>
  <si>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</si>
  <si>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</si>
  <si>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</si>
  <si>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</si>
  <si>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</si>
  <si>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</si>
  <si>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</si>
  <si>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</si>
  <si>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</si>
  <si>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</si>
  <si>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</si>
  <si>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</si>
  <si>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</si>
  <si>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</si>
  <si>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</si>
  <si>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</si>
  <si>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</si>
  <si>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</si>
  <si>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</si>
  <si>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</si>
  <si>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</si>
  <si>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</si>
  <si>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</si>
  <si>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</si>
  <si>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</si>
  <si>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</si>
  <si>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</si>
  <si>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</si>
  <si>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</si>
  <si>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</si>
  <si>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</si>
  <si>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</si>
  <si>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</si>
  <si>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</si>
  <si>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</si>
  <si>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</si>
  <si>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</si>
  <si>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</si>
  <si>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</si>
  <si>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</si>
  <si>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</si>
  <si>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</si>
  <si>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</si>
  <si>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</si>
  <si>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</si>
  <si>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</si>
  <si>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</si>
  <si>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</si>
  <si>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</si>
  <si>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</si>
  <si>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</si>
  <si>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</si>
  <si>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</si>
  <si>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</si>
  <si>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</si>
  <si>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</si>
  <si>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</si>
  <si>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</si>
  <si>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</si>
  <si>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</si>
  <si>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</si>
  <si>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</si>
  <si>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</si>
  <si>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</si>
  <si>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</si>
  <si>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</si>
  <si>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</si>
  <si>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</si>
  <si>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</si>
  <si>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</si>
  <si>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</si>
  <si>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</si>
  <si>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</si>
  <si>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</si>
  <si>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</si>
  <si>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</si>
  <si>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</si>
  <si>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</si>
  <si>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</si>
  <si>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</si>
  <si>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</si>
  <si>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</si>
  <si>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</si>
  <si>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</si>
  <si>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</si>
  <si>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</si>
  <si>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</si>
  <si>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</si>
  <si>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</si>
  <si>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</si>
  <si>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</si>
  <si>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</si>
  <si>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</si>
  <si>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</si>
  <si>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</si>
  <si>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</si>
  <si>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</si>
  <si>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</si>
  <si>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</si>
  <si>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</si>
  <si>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</si>
  <si>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</si>
  <si>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</si>
  <si>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</si>
  <si>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</si>
  <si>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</si>
  <si>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</si>
  <si>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</si>
  <si>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</si>
  <si>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</si>
  <si>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</si>
  <si>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</si>
  <si>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</si>
  <si>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</si>
  <si>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</si>
  <si>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</si>
  <si>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</si>
  <si>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</si>
  <si>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</si>
  <si>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</si>
  <si>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</si>
  <si>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</si>
  <si>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</si>
  <si>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</si>
  <si>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</si>
  <si>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</si>
  <si>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</si>
  <si>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</si>
  <si>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</si>
  <si>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</si>
  <si>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</si>
  <si>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</si>
  <si>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</si>
  <si>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</si>
  <si>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</si>
  <si>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</si>
  <si>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</si>
  <si>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</si>
  <si>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</si>
  <si>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</si>
  <si>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</si>
  <si>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</si>
  <si>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</si>
  <si>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</si>
  <si>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</si>
  <si>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</si>
  <si>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</si>
  <si>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</si>
  <si>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</si>
  <si>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</si>
  <si>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</si>
  <si>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</si>
  <si>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</si>
  <si>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</si>
  <si>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</si>
  <si>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</si>
  <si>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</si>
  <si>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</si>
  <si>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</si>
  <si>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</si>
  <si>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</si>
  <si>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</si>
  <si>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</si>
  <si>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</si>
  <si>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</si>
  <si>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</si>
  <si>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</si>
  <si>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</si>
  <si>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</si>
  <si>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</si>
  <si>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</si>
  <si>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</si>
  <si>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</si>
  <si>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</si>
  <si>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</si>
  <si>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</si>
  <si>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</si>
  <si>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</si>
  <si>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</si>
  <si>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</si>
  <si>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</si>
  <si>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</si>
  <si>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</si>
  <si>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</si>
  <si>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</si>
  <si>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</si>
  <si>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</si>
  <si>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</si>
  <si>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</si>
  <si>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</si>
  <si>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</si>
  <si>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</si>
  <si>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</si>
  <si>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</si>
  <si>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</si>
  <si>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</si>
  <si>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</si>
  <si>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</si>
  <si>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</si>
  <si>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</si>
  <si>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</si>
  <si>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</si>
  <si>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</si>
  <si>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</si>
  <si>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</si>
  <si>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</si>
  <si>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</si>
  <si>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</si>
  <si>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</si>
  <si>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</si>
  <si>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</si>
  <si>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</si>
  <si>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</si>
  <si>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</si>
  <si>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</si>
  <si>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</si>
  <si>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</si>
  <si>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</si>
  <si>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</si>
  <si>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</si>
  <si>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</si>
  <si>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</si>
  <si>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</si>
  <si>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</si>
  <si>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</si>
  <si>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</si>
  <si>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</si>
  <si>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</si>
  <si>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</si>
  <si>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</si>
  <si>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</si>
  <si>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</si>
  <si>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</si>
  <si>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</si>
  <si>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</si>
  <si>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</si>
  <si>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</si>
  <si>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</si>
  <si>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</si>
  <si>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</si>
  <si>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</si>
  <si>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</si>
  <si>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</si>
  <si>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</si>
  <si>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</si>
  <si>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</si>
  <si>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</si>
  <si>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</si>
  <si>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</si>
  <si>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</si>
  <si>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</si>
  <si>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</si>
  <si>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</si>
  <si>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</si>
  <si>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</si>
  <si>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</si>
  <si>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</si>
  <si>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</si>
  <si>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</si>
  <si>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</si>
  <si>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</si>
  <si>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</si>
  <si>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</si>
  <si>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</si>
  <si>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</si>
  <si>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</si>
  <si>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</si>
  <si>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</si>
  <si>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</si>
  <si>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</si>
  <si>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</si>
  <si>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</si>
  <si>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</si>
  <si>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</si>
  <si>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</si>
  <si>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</si>
  <si>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</si>
  <si>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</si>
  <si>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</si>
  <si>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</si>
  <si>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</si>
  <si>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</si>
  <si>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</si>
  <si>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</si>
  <si>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</si>
  <si>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</si>
  <si>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</si>
  <si>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</si>
  <si>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</si>
  <si>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</si>
  <si>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</si>
  <si>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</si>
  <si>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</si>
  <si>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</si>
  <si>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</si>
  <si>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</si>
  <si>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</si>
  <si>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</si>
  <si>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</si>
  <si>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</si>
  <si>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</si>
  <si>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</si>
  <si>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</si>
  <si>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</si>
  <si>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</si>
  <si>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</si>
  <si>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</si>
  <si>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</si>
  <si>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</si>
  <si>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</si>
  <si>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</si>
  <si>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</si>
  <si>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</si>
  <si>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</si>
  <si>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</si>
  <si>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</si>
  <si>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</si>
  <si>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</si>
  <si>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</si>
  <si>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</si>
  <si>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</si>
  <si>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</si>
  <si>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</si>
  <si>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</si>
  <si>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</si>
  <si>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</si>
  <si>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</si>
  <si>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</si>
  <si>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</si>
  <si>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</si>
  <si>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</si>
  <si>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</si>
  <si>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</si>
  <si>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</si>
  <si>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</si>
  <si>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</si>
  <si>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</si>
  <si>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</si>
  <si>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</si>
  <si>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</si>
  <si>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</si>
  <si>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</si>
  <si>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</si>
  <si>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</si>
  <si>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</si>
  <si>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</si>
  <si>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</si>
  <si>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</si>
  <si>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</si>
  <si>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</si>
  <si>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</si>
  <si>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</si>
  <si>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</si>
  <si>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</si>
  <si>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</si>
  <si>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</si>
  <si>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</si>
  <si>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</si>
  <si>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</si>
  <si>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</si>
  <si>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</si>
  <si>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</si>
  <si>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</si>
  <si>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</si>
  <si>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</si>
  <si>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</si>
  <si>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</si>
  <si>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</si>
  <si>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</si>
  <si>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</si>
  <si>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</si>
  <si>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</si>
  <si>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</si>
  <si>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</si>
  <si>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</si>
  <si>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</si>
  <si>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</si>
  <si>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</si>
  <si>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</si>
  <si>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</si>
  <si>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</si>
  <si>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</si>
  <si>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</si>
  <si>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</si>
  <si>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</si>
  <si>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</si>
  <si>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</si>
  <si>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</si>
  <si>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</si>
  <si>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</si>
  <si>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</si>
  <si>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</si>
  <si>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</si>
  <si>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</si>
  <si>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</si>
  <si>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</si>
  <si>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</si>
  <si>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</si>
  <si>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</si>
  <si>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</si>
  <si>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</si>
  <si>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</si>
  <si>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</si>
  <si>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</si>
  <si>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</si>
  <si>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</si>
  <si>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</si>
  <si>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</si>
  <si>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</si>
  <si>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</si>
  <si>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</si>
  <si>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</si>
  <si>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</si>
  <si>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</si>
  <si>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</si>
  <si>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</si>
  <si>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</si>
  <si>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</si>
  <si>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</si>
  <si>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</si>
  <si>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</si>
  <si>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</si>
  <si>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</si>
  <si>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</si>
  <si>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</si>
  <si>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</si>
  <si>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</si>
  <si>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</si>
  <si>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</si>
  <si>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</si>
  <si>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</si>
  <si>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</si>
  <si>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</si>
  <si>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</si>
  <si>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</si>
  <si>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</si>
  <si>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</si>
  <si>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</si>
  <si>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</si>
  <si>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</si>
  <si>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</si>
  <si>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</si>
  <si>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</si>
  <si>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</si>
  <si>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</si>
  <si>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</si>
  <si>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</si>
  <si>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</si>
  <si>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</si>
  <si>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</si>
  <si>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</si>
  <si>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</si>
  <si>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</si>
  <si>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</si>
  <si>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</si>
  <si>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</si>
  <si>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</si>
  <si>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</si>
  <si>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</si>
  <si>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</si>
  <si>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</si>
  <si>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</si>
  <si>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</si>
  <si>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</si>
  <si>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</si>
  <si>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</si>
  <si>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</si>
  <si>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</si>
  <si>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</si>
  <si>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</si>
  <si>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</si>
  <si>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</si>
  <si>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</si>
  <si>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</si>
  <si>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</si>
  <si>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</si>
  <si>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</si>
  <si>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</si>
  <si>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</si>
  <si>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</si>
  <si>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</si>
  <si>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</si>
  <si>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</si>
  <si>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</si>
  <si>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</si>
  <si>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</si>
  <si>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</si>
  <si>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</si>
  <si>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</si>
  <si>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</si>
  <si>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</si>
  <si>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</si>
  <si>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</si>
  <si>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</si>
  <si>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</si>
  <si>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</si>
  <si>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</si>
  <si>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</si>
  <si>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</si>
  <si>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</si>
  <si>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</si>
  <si>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</si>
  <si>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</si>
  <si>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</si>
  <si>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</si>
  <si>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</si>
  <si>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</si>
  <si>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</si>
  <si>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</si>
  <si>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</si>
  <si>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</si>
  <si>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</si>
  <si>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</si>
  <si>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</si>
  <si>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</si>
  <si>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</si>
  <si>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</si>
  <si>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</si>
  <si>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</si>
  <si>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</si>
  <si>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</si>
  <si>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</si>
  <si>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</si>
  <si>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</si>
  <si>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</si>
  <si>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</si>
  <si>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</si>
  <si>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</si>
  <si>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</si>
  <si>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</si>
  <si>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</si>
  <si>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</si>
  <si>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</si>
  <si>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</si>
  <si>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</si>
  <si>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</si>
  <si>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</si>
  <si>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</si>
  <si>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</si>
  <si>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</si>
  <si>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</si>
  <si>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</si>
  <si>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</si>
  <si>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</si>
  <si>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</si>
  <si>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</si>
  <si>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</si>
  <si>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</si>
  <si>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</si>
  <si>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</si>
  <si>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</si>
  <si>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</si>
  <si>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</si>
  <si>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</si>
  <si>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</si>
  <si>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</si>
  <si>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</si>
  <si>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</si>
  <si>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</si>
  <si>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</si>
  <si>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</si>
  <si>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</si>
  <si>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</si>
  <si>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</si>
  <si>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</si>
  <si>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</si>
  <si>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</si>
  <si>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</si>
  <si>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</si>
  <si>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</si>
  <si>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</si>
  <si>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</si>
  <si>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</si>
  <si>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</si>
  <si>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</si>
  <si>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</si>
  <si>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</si>
  <si>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</si>
  <si>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</si>
  <si>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</si>
  <si>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</si>
  <si>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</si>
  <si>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</si>
  <si>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</si>
  <si>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</si>
  <si>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</si>
  <si>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</si>
  <si>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</si>
  <si>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</si>
  <si>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</si>
  <si>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</si>
  <si>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</si>
  <si>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</si>
  <si>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</si>
  <si>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</si>
  <si>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</si>
  <si>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</si>
  <si>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</si>
  <si>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</si>
  <si>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</si>
  <si>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</si>
  <si>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</si>
  <si>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</si>
  <si>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</si>
  <si>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</si>
  <si>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</si>
  <si>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</si>
  <si>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</si>
  <si>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</si>
  <si>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</si>
  <si>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</si>
  <si>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</si>
  <si>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</si>
  <si>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</si>
  <si>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</si>
  <si>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</si>
  <si>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</si>
  <si>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</si>
  <si>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</si>
  <si>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</si>
  <si>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</si>
  <si>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</si>
  <si>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</si>
  <si>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</si>
  <si>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</si>
  <si>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</si>
  <si>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</si>
  <si>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</si>
  <si>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</si>
  <si>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</si>
  <si>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</si>
  <si>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</si>
  <si>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</si>
  <si>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</si>
  <si>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</si>
  <si>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</si>
  <si>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</si>
  <si>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</si>
  <si>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</si>
  <si>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</si>
  <si>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</si>
  <si>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</si>
  <si>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</si>
  <si>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</si>
  <si>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</si>
  <si>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</si>
  <si>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</si>
  <si>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</si>
  <si>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</si>
  <si>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</si>
  <si>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</si>
  <si>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</si>
  <si>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</si>
  <si>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</si>
  <si>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</si>
  <si>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</si>
  <si>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</si>
  <si>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</si>
  <si>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</si>
  <si>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</si>
  <si>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</si>
  <si>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</si>
  <si>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</si>
  <si>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</si>
  <si>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</si>
  <si>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</si>
  <si>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</si>
  <si>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</si>
  <si>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</si>
  <si>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</si>
  <si>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</si>
  <si>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</si>
  <si>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</si>
  <si>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</si>
  <si>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</si>
  <si>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</si>
  <si>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</si>
  <si>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</si>
  <si>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</si>
  <si>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</si>
  <si>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</si>
  <si>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</si>
  <si>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</si>
  <si>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</si>
  <si>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</si>
  <si>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</si>
  <si>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</si>
  <si>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</si>
  <si>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</si>
  <si>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</si>
  <si>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</si>
  <si>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</si>
  <si>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</si>
  <si>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</si>
  <si>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</si>
  <si>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</si>
  <si>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</si>
  <si>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</si>
  <si>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</si>
  <si>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</si>
  <si>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</si>
  <si>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</si>
  <si>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</si>
  <si>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</si>
  <si>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</si>
  <si>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</si>
  <si>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</si>
  <si>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</si>
  <si>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</si>
  <si>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</si>
  <si>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</si>
  <si>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</si>
  <si>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</si>
  <si>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</si>
  <si>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</si>
  <si>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</si>
  <si>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</si>
  <si>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</si>
  <si>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</si>
  <si>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</si>
  <si>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</si>
  <si>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</si>
  <si>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</si>
  <si>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</si>
  <si>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</si>
  <si>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</si>
  <si>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</si>
  <si>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</si>
  <si>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</si>
  <si>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</si>
  <si>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</si>
  <si>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</si>
  <si>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</si>
  <si>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</si>
  <si>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</si>
  <si>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</si>
  <si>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</si>
  <si>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</si>
  <si>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</si>
  <si>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</si>
  <si>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</si>
  <si>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</si>
  <si>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</si>
  <si>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</si>
  <si>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</si>
  <si>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</si>
  <si>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</si>
  <si>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</si>
  <si>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</si>
  <si>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</si>
  <si>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</si>
  <si>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</si>
  <si>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</si>
  <si>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</si>
  <si>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</si>
  <si>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</si>
  <si>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</si>
  <si>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</si>
  <si>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</si>
  <si>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</si>
  <si>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</si>
  <si>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</si>
  <si>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</si>
  <si>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</si>
  <si>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</si>
  <si>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</si>
  <si>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</si>
  <si>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</si>
  <si>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</si>
  <si>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</si>
  <si>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</si>
  <si>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</si>
  <si>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</si>
  <si>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</si>
  <si>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</si>
  <si>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</si>
  <si>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</si>
  <si>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</si>
  <si>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</si>
  <si>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</si>
  <si>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</si>
  <si>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</si>
  <si>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</si>
  <si>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</si>
  <si>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</si>
  <si>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</si>
  <si>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</si>
  <si>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</si>
  <si>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</si>
  <si>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</si>
  <si>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</si>
  <si>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</si>
  <si>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</si>
  <si>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</si>
  <si>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</si>
  <si>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</si>
  <si>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</si>
  <si>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</si>
  <si>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</si>
  <si>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</si>
  <si>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</si>
  <si>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</si>
  <si>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</si>
  <si>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</si>
  <si>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</si>
  <si>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</si>
  <si>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</si>
  <si>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</si>
  <si>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</si>
  <si>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</si>
  <si>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</si>
  <si>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</si>
  <si>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</si>
  <si>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</si>
  <si>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</si>
  <si>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</si>
  <si>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</si>
  <si>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</si>
  <si>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</si>
  <si>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</si>
  <si>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</si>
  <si>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</si>
  <si>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</si>
  <si>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</si>
  <si>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</si>
  <si>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</si>
  <si>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</si>
  <si>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</si>
  <si>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</si>
  <si>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</si>
  <si>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</si>
  <si>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</si>
  <si>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</si>
  <si>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</si>
  <si>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</si>
  <si>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</si>
  <si>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</si>
  <si>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</si>
  <si>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</si>
  <si>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</si>
  <si>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</si>
  <si>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</si>
  <si>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</si>
  <si>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</si>
  <si>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</si>
  <si>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</si>
  <si>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</si>
  <si>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</si>
  <si>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</si>
  <si>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</si>
  <si>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</si>
  <si>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</si>
  <si>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</si>
  <si>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</si>
  <si>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</si>
  <si>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</si>
  <si>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</si>
  <si>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</si>
  <si>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</si>
  <si>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</si>
  <si>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</si>
  <si>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</si>
  <si>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</si>
  <si>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</si>
  <si>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</si>
  <si>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</si>
  <si>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</si>
  <si>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</si>
  <si>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</si>
  <si>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</si>
  <si>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</si>
  <si>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</si>
  <si>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</si>
  <si>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</si>
  <si>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</si>
  <si>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</si>
  <si>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</si>
  <si>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</si>
  <si>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</si>
  <si>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</si>
  <si>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</si>
  <si>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</si>
  <si>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</si>
  <si>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</si>
  <si>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</si>
  <si>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</si>
  <si>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</si>
  <si>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</si>
  <si>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</si>
  <si>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</si>
  <si>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</si>
  <si>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</si>
  <si>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</si>
  <si>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</si>
  <si>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</si>
  <si>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</si>
  <si>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</si>
  <si>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</si>
  <si>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</si>
  <si>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</si>
  <si>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</si>
  <si>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</si>
  <si>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</si>
  <si>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</si>
  <si>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</si>
  <si>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</si>
  <si>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</si>
  <si>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</si>
  <si>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</si>
  <si>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</si>
  <si>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</si>
  <si>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</si>
  <si>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</si>
  <si>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</si>
  <si>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</si>
  <si>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</si>
  <si>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</si>
  <si>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</si>
  <si>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</si>
  <si>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</si>
  <si>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</si>
  <si>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</si>
  <si>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</si>
  <si>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</si>
  <si>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</si>
  <si>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</si>
  <si>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</si>
  <si>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</si>
  <si>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</si>
  <si>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</si>
  <si>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</si>
  <si>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</si>
  <si>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</si>
  <si>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</si>
  <si>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</si>
  <si>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</si>
  <si>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</si>
  <si>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</si>
  <si>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</si>
  <si>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</si>
  <si>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</si>
  <si>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</si>
  <si>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</si>
  <si>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</si>
  <si>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</si>
  <si>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</si>
  <si>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</si>
  <si>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</si>
  <si>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</si>
  <si>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</si>
  <si>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</si>
  <si>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</si>
  <si>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</si>
  <si>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</si>
  <si>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</si>
  <si>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</si>
  <si>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</si>
  <si>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</si>
  <si>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</si>
  <si>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</si>
  <si>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</si>
  <si>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</si>
  <si>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</si>
  <si>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</si>
  <si>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</si>
  <si>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</si>
  <si>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</si>
  <si>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</si>
  <si>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</si>
  <si>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</si>
  <si>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</si>
  <si>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</si>
  <si>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</si>
  <si>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</si>
  <si>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</si>
  <si>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</si>
  <si>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</si>
  <si>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</si>
  <si>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</si>
  <si>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</si>
  <si>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</si>
  <si>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</si>
  <si>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</si>
  <si>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</si>
  <si>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</si>
  <si>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</si>
  <si>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</si>
  <si>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</si>
  <si>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</si>
  <si>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</si>
  <si>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</si>
  <si>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</si>
  <si>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</si>
  <si>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</si>
  <si>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</si>
  <si>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</si>
  <si>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</si>
  <si>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</si>
  <si>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</si>
  <si>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</si>
  <si>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</si>
  <si>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</si>
  <si>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</si>
  <si>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</si>
  <si>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</si>
  <si>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</si>
  <si>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</si>
  <si>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</si>
  <si>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</si>
  <si>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</si>
  <si>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</si>
  <si>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</si>
  <si>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</si>
  <si>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</si>
  <si>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</si>
  <si>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</si>
  <si>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</si>
  <si>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</si>
  <si>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</si>
  <si>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</si>
  <si>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</si>
  <si>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</si>
  <si>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</si>
  <si>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</si>
  <si>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</si>
  <si>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</si>
  <si>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</si>
  <si>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</si>
  <si>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</si>
  <si>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</si>
  <si>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</si>
  <si>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</si>
  <si>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</si>
  <si>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</si>
  <si>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</si>
  <si>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</si>
  <si>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</si>
  <si>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</si>
  <si>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</si>
  <si>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</si>
  <si>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</si>
  <si>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</si>
  <si>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</si>
  <si>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</si>
  <si>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</si>
  <si>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</si>
  <si>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</si>
  <si>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</si>
  <si>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</si>
  <si>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</si>
  <si>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</si>
  <si>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</si>
  <si>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</si>
  <si>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</si>
  <si>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</si>
  <si>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</si>
  <si>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</si>
  <si>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</si>
  <si>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</si>
  <si>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</si>
  <si>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</si>
  <si>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</si>
  <si>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</si>
  <si>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</si>
  <si>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</si>
  <si>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</si>
  <si>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</si>
  <si>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</si>
  <si>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</si>
  <si>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</si>
  <si>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</si>
  <si>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</si>
  <si>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</si>
  <si>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</si>
  <si>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</si>
  <si>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</si>
  <si>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</si>
  <si>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</si>
  <si>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</si>
  <si>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</si>
  <si>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</si>
  <si>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</si>
  <si>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</si>
  <si>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</si>
  <si>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</si>
  <si>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</si>
  <si>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</si>
  <si>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</si>
  <si>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</si>
  <si>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</si>
  <si>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</si>
  <si>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</si>
  <si>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</si>
  <si>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</si>
  <si>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</si>
  <si>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</si>
  <si>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</si>
  <si>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</si>
  <si>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</si>
  <si>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</si>
  <si>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</si>
  <si>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</si>
  <si>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</si>
  <si>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</si>
  <si>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</si>
  <si>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</si>
  <si>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</si>
  <si>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</si>
  <si>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</si>
  <si>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</si>
  <si>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</si>
  <si>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</si>
  <si>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</si>
  <si>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</si>
  <si>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</si>
  <si>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</si>
  <si>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</si>
  <si>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</si>
  <si>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</si>
  <si>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</si>
  <si>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</si>
  <si>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</si>
  <si>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</si>
  <si>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</si>
  <si>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</si>
  <si>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</si>
  <si>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</si>
  <si>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</si>
  <si>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</si>
  <si>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</si>
  <si>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</si>
  <si>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</si>
  <si>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</si>
  <si>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</si>
  <si>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</si>
  <si>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</si>
  <si>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</si>
  <si>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</si>
  <si>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</si>
  <si>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</si>
  <si>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</si>
  <si>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</si>
  <si>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</si>
  <si>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</si>
  <si>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</si>
  <si>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</si>
  <si>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</si>
  <si>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</si>
  <si>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</si>
  <si>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</si>
  <si>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</si>
  <si>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</si>
  <si>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</si>
  <si>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</si>
  <si>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</si>
  <si>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</si>
  <si>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</si>
  <si>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</si>
  <si>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</si>
  <si>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</si>
  <si>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</si>
  <si>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</si>
  <si>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</si>
  <si>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</si>
  <si>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</si>
  <si>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</si>
  <si>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</si>
  <si>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</si>
  <si>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</si>
  <si>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</si>
  <si>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</si>
  <si>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</si>
  <si>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</si>
  <si>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</si>
  <si>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</si>
  <si>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</si>
  <si>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</si>
  <si>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</si>
  <si>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</si>
  <si>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</si>
  <si>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</si>
  <si>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</si>
  <si>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</si>
  <si>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</si>
  <si>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</si>
  <si>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</si>
  <si>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</si>
  <si>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</si>
  <si>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</si>
  <si>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</si>
  <si>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</si>
  <si>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</si>
  <si>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</si>
  <si>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</si>
  <si>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</si>
  <si>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</si>
  <si>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</si>
  <si>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</si>
  <si>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</si>
  <si>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</si>
  <si>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</si>
  <si>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</si>
  <si>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</si>
  <si>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</si>
  <si>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</si>
  <si>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</si>
  <si>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</si>
  <si>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</si>
  <si>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</si>
  <si>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</si>
  <si>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</si>
  <si>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</si>
  <si>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</si>
  <si>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</si>
  <si>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</si>
  <si>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</si>
  <si>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</si>
  <si>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</si>
  <si>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</si>
  <si>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</si>
  <si>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</si>
  <si>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</si>
  <si>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</si>
  <si>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</si>
  <si>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</si>
  <si>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</si>
  <si>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</si>
  <si>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</si>
  <si>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</si>
  <si>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</si>
  <si>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</si>
  <si>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</si>
  <si>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</si>
  <si>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</si>
  <si>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</si>
  <si>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</si>
  <si>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</si>
  <si>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</si>
  <si>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</si>
  <si>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</si>
  <si>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</si>
  <si>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</si>
  <si>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</si>
  <si>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</si>
  <si>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</si>
  <si>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</si>
  <si>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</si>
  <si>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</si>
  <si>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</si>
  <si>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</si>
  <si>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</si>
  <si>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</si>
  <si>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</si>
  <si>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</si>
  <si>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</si>
  <si>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</si>
  <si>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</si>
  <si>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</si>
  <si>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</si>
  <si>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</si>
  <si>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</si>
  <si>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</si>
  <si>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</si>
  <si>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</si>
  <si>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</si>
  <si>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</si>
  <si>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</si>
  <si>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</si>
  <si>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</si>
  <si>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</si>
  <si>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</si>
  <si>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</si>
  <si>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</si>
  <si>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</si>
  <si>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</si>
  <si>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</si>
  <si>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</si>
  <si>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</si>
  <si>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</si>
  <si>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</si>
  <si>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</si>
  <si>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</si>
  <si>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</si>
  <si>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</si>
  <si>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</si>
  <si>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</si>
  <si>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</si>
  <si>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</si>
  <si>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</si>
  <si>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</si>
  <si>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</si>
  <si>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</si>
  <si>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</si>
  <si>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</si>
  <si>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</si>
  <si>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</si>
  <si>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</si>
  <si>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</si>
  <si>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</si>
  <si>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</si>
  <si>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</si>
  <si>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</si>
  <si>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</si>
  <si>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</si>
  <si>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</si>
  <si>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</si>
  <si>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</si>
  <si>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</si>
  <si>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</si>
  <si>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</si>
  <si>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</si>
  <si>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</si>
  <si>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</si>
  <si>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</si>
  <si>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</si>
  <si>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</si>
  <si>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</si>
  <si>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</si>
  <si>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</si>
  <si>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</si>
  <si>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</si>
  <si>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</si>
  <si>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</si>
  <si>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</si>
  <si>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</si>
  <si>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</si>
  <si>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</si>
  <si>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</si>
  <si>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</si>
  <si>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</si>
  <si>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</si>
  <si>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</si>
  <si>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</si>
  <si>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</si>
  <si>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</si>
  <si>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</si>
  <si>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</si>
  <si>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</si>
  <si>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</si>
  <si>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</si>
  <si>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</si>
  <si>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</si>
  <si>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</si>
  <si>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</si>
  <si>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</si>
  <si>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</si>
  <si>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</si>
  <si>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</si>
  <si>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</si>
  <si>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</si>
  <si>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</si>
  <si>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</si>
  <si>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</si>
  <si>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</si>
  <si>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</si>
  <si>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</si>
  <si>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</si>
  <si>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</si>
  <si>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</si>
  <si>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</si>
  <si>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</si>
  <si>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</si>
  <si>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</si>
  <si>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</si>
  <si>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</si>
  <si>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</si>
  <si>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</si>
  <si>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</si>
  <si>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</si>
  <si>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</si>
  <si>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</si>
  <si>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</si>
  <si>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</si>
  <si>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</si>
  <si>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</si>
  <si>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</si>
  <si>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</si>
  <si>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</si>
  <si>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</si>
  <si>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</si>
  <si>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</si>
  <si>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</si>
  <si>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</si>
  <si>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</si>
  <si>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</si>
  <si>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</si>
  <si>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</si>
  <si>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</si>
  <si>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</si>
  <si>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</si>
  <si>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</si>
  <si>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</si>
  <si>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</si>
  <si>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</si>
  <si>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</si>
  <si>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</si>
  <si>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</si>
  <si>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</si>
  <si>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</si>
  <si>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</si>
  <si>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</si>
  <si>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</si>
  <si>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</si>
  <si>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</si>
  <si>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</si>
  <si>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</si>
  <si>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</si>
  <si>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</si>
  <si>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</si>
  <si>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</si>
  <si>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</si>
  <si>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</si>
  <si>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</si>
  <si>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</si>
  <si>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</si>
  <si>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</si>
  <si>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</si>
  <si>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</si>
  <si>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</si>
  <si>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</si>
  <si>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</si>
  <si>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</si>
  <si>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</si>
  <si>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</si>
  <si>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</si>
  <si>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</si>
  <si>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</si>
  <si>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</si>
  <si>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</si>
  <si>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</si>
  <si>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</si>
  <si>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</si>
  <si>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</si>
  <si>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</si>
  <si>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</si>
  <si>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</si>
  <si>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</si>
  <si>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</si>
  <si>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</si>
  <si>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</si>
  <si>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</si>
  <si>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</si>
  <si>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</si>
  <si>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</si>
  <si>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</si>
  <si>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</si>
  <si>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</si>
  <si>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</si>
  <si>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</si>
  <si>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</si>
  <si>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</si>
  <si>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</si>
  <si>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</si>
  <si>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</si>
  <si>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</si>
  <si>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</si>
  <si>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</si>
  <si>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</si>
  <si>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</si>
  <si>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</si>
  <si>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</si>
  <si>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</si>
  <si>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</si>
  <si>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</si>
  <si>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</si>
  <si>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</si>
  <si>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</si>
  <si>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</si>
  <si>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</si>
  <si>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</si>
  <si>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</si>
  <si>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</si>
  <si>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</si>
  <si>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</si>
  <si>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</si>
  <si>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</si>
  <si>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</si>
  <si>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</si>
  <si>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</si>
  <si>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</si>
  <si>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</si>
  <si>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</si>
  <si>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</si>
  <si>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</si>
  <si>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</si>
  <si>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</si>
  <si>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</si>
  <si>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</si>
  <si>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</si>
  <si>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</si>
  <si>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</si>
  <si>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</si>
  <si>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</si>
  <si>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</si>
  <si>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</si>
  <si>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</si>
  <si>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</si>
  <si>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</si>
  <si>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</si>
  <si>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</si>
  <si>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</si>
  <si>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</si>
  <si>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</si>
  <si>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</si>
  <si>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</si>
  <si>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</si>
  <si>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</si>
  <si>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</si>
  <si>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</si>
  <si>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</si>
  <si>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</si>
  <si>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</si>
  <si>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</si>
  <si>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</si>
  <si>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</si>
  <si>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</si>
  <si>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</si>
  <si>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</si>
  <si>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</si>
  <si>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</si>
  <si>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</si>
  <si>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</si>
  <si>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</si>
  <si>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</si>
  <si>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</si>
  <si>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</si>
  <si>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</si>
  <si>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</si>
  <si>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</si>
  <si>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</si>
  <si>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</si>
  <si>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</si>
  <si>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</si>
  <si>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</si>
  <si>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</si>
  <si>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</si>
  <si>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</si>
  <si>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</si>
  <si>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</si>
  <si>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</si>
  <si>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</si>
  <si>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</si>
  <si>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</si>
  <si>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</si>
  <si>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</si>
  <si>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</si>
  <si>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</si>
  <si>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</si>
  <si>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</si>
  <si>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</si>
  <si>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</si>
  <si>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</si>
  <si>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</si>
  <si>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</si>
  <si>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</si>
  <si>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</si>
  <si>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</si>
  <si>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</si>
  <si>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</si>
  <si>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</si>
  <si>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</si>
  <si>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</si>
  <si>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</si>
  <si>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</si>
  <si>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</si>
  <si>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</si>
  <si>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</si>
  <si>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</si>
  <si>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</si>
  <si>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</si>
  <si>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</si>
  <si>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</si>
  <si>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</si>
  <si>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</si>
  <si>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</si>
  <si>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</si>
  <si>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</si>
  <si>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</si>
  <si>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</si>
  <si>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</si>
  <si>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</si>
  <si>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</si>
  <si>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</si>
  <si>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</si>
  <si>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</si>
  <si>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</si>
  <si>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</si>
  <si>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</si>
  <si>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</si>
  <si>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</si>
  <si>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</si>
  <si>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</si>
  <si>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</si>
  <si>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</si>
  <si>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</si>
  <si>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</si>
  <si>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</si>
  <si>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</si>
  <si>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</si>
  <si>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</si>
  <si>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</si>
  <si>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</si>
  <si>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</si>
  <si>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</si>
  <si>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</si>
  <si>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</si>
  <si>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</si>
  <si>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</si>
  <si>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</si>
  <si>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</si>
  <si>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</si>
  <si>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</si>
  <si>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</si>
  <si>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</si>
  <si>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</si>
  <si>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</si>
  <si>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</si>
  <si>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</si>
  <si>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</si>
  <si>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</si>
  <si>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</si>
  <si>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</si>
  <si>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</si>
  <si>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</si>
  <si>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</si>
  <si>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</si>
  <si>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</si>
  <si>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</si>
  <si>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</si>
  <si>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</si>
  <si>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</si>
  <si>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</si>
  <si>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</si>
  <si>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</si>
  <si>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</si>
  <si>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</si>
  <si>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</si>
  <si>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</si>
  <si>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</si>
  <si>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</si>
  <si>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</si>
  <si>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</si>
  <si>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</si>
  <si>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</si>
  <si>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</si>
  <si>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</si>
  <si>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</si>
  <si>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</si>
  <si>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</si>
  <si>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</si>
  <si>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</si>
  <si>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</si>
  <si>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</si>
  <si>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</si>
  <si>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</si>
  <si>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</si>
  <si>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</si>
  <si>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</si>
  <si>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</si>
  <si>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</si>
  <si>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</si>
  <si>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</si>
  <si>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</si>
  <si>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</si>
  <si>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</si>
  <si>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</si>
  <si>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</si>
  <si>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</si>
  <si>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</si>
  <si>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</si>
  <si>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</si>
  <si>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</si>
  <si>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</si>
  <si>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</si>
  <si>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</si>
  <si>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</si>
  <si>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</si>
  <si>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</si>
  <si>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</si>
  <si>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</si>
  <si>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</si>
  <si>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</si>
  <si>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</si>
  <si>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</si>
  <si>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</si>
  <si>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</si>
  <si>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</si>
  <si>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</si>
  <si>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</si>
  <si>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</si>
  <si>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</si>
  <si>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</si>
  <si>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</si>
  <si>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</si>
  <si>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</si>
  <si>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</si>
  <si>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</si>
  <si>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</si>
  <si>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</si>
  <si>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</si>
  <si>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</si>
  <si>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</si>
  <si>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</si>
  <si>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</si>
  <si>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</si>
  <si>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</si>
  <si>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</si>
  <si>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</si>
  <si>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</si>
  <si>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</si>
  <si>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</si>
  <si>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</si>
  <si>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</si>
  <si>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</si>
  <si>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</si>
  <si>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</si>
  <si>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</si>
  <si>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</si>
  <si>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</si>
  <si>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</si>
  <si>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</si>
  <si>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</si>
  <si>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</si>
  <si>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</si>
  <si>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</si>
  <si>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</si>
  <si>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</si>
  <si>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</si>
  <si>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</si>
  <si>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</si>
  <si>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</si>
  <si>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</si>
  <si>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</si>
  <si>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</si>
  <si>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</si>
  <si>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</si>
  <si>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</si>
  <si>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</si>
  <si>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</si>
  <si>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</si>
  <si>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</si>
  <si>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</si>
  <si>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</si>
  <si>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</si>
  <si>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</si>
  <si>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</si>
  <si>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</si>
  <si>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</si>
  <si>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</si>
  <si>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</si>
  <si>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</si>
  <si>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</si>
  <si>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</si>
  <si>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</si>
  <si>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</si>
  <si>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</si>
  <si>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</si>
  <si>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</si>
  <si>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</si>
  <si>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</si>
  <si>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</si>
  <si>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</si>
  <si>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</si>
  <si>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</si>
  <si>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</si>
  <si>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</si>
  <si>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</si>
  <si>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</si>
  <si>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</si>
  <si>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</si>
  <si>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</si>
  <si>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</si>
  <si>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</si>
  <si>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</si>
  <si>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</si>
  <si>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</si>
  <si>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</si>
  <si>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</si>
  <si>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</si>
  <si>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</si>
  <si>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</si>
  <si>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</si>
  <si>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</si>
  <si>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</si>
  <si>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</si>
  <si>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</si>
  <si>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</si>
  <si>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</si>
  <si>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</si>
  <si>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</si>
  <si>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</si>
  <si>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</si>
  <si>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</si>
  <si>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</si>
  <si>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</si>
  <si>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</si>
  <si>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</si>
  <si>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</si>
  <si>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</si>
  <si>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</si>
  <si>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</si>
  <si>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</si>
  <si>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</si>
  <si>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</si>
  <si>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</si>
  <si>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</si>
  <si>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</si>
  <si>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</si>
  <si>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</si>
  <si>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</si>
  <si>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</si>
  <si>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</si>
  <si>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</si>
  <si>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</si>
  <si>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</si>
  <si>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</si>
  <si>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</si>
  <si>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</si>
  <si>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</si>
  <si>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</si>
  <si>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</si>
  <si>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</si>
  <si>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</si>
  <si>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</si>
  <si>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</si>
  <si>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</si>
  <si>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</si>
  <si>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</si>
  <si>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</si>
  <si>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</si>
  <si>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</si>
  <si>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</si>
  <si>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</si>
  <si>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</si>
  <si>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</si>
  <si>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</si>
  <si>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</si>
  <si>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</si>
  <si>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</si>
  <si>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</si>
  <si>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</si>
  <si>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</si>
  <si>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</si>
  <si>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</si>
  <si>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</si>
  <si>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</si>
  <si>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</si>
  <si>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</si>
  <si>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</si>
  <si>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</si>
  <si>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</si>
  <si>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</si>
  <si>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</si>
  <si>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</si>
  <si>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</si>
  <si>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</si>
  <si>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</si>
  <si>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</si>
  <si>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</si>
  <si>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</si>
  <si>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</si>
  <si>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</si>
  <si>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</si>
  <si>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</si>
  <si>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</si>
  <si>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</si>
  <si>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</si>
  <si>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</si>
  <si>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</si>
  <si>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</si>
  <si>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</si>
  <si>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</si>
  <si>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</si>
  <si>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</si>
  <si>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</si>
  <si>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</si>
  <si>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</si>
  <si>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</si>
  <si>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</si>
  <si>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</si>
  <si>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</si>
  <si>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</si>
  <si>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</si>
  <si>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</si>
  <si>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</si>
  <si>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</si>
  <si>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</si>
  <si>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</si>
  <si>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</si>
  <si>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</si>
  <si>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</si>
  <si>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</si>
  <si>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</si>
  <si>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</si>
  <si>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</si>
  <si>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</si>
  <si>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</si>
  <si>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</si>
  <si>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</si>
  <si>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</si>
  <si>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</si>
  <si>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</si>
  <si>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</si>
  <si>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</si>
  <si>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</si>
  <si>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</si>
  <si>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</si>
  <si>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</si>
  <si>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</si>
  <si>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</si>
  <si>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</si>
  <si>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</si>
  <si>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</si>
  <si>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</si>
  <si>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</si>
  <si>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</si>
  <si>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</si>
  <si>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</si>
  <si>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</si>
  <si>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</si>
  <si>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</si>
  <si>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</si>
  <si>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</si>
  <si>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</si>
  <si>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</si>
  <si>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</si>
  <si>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</si>
  <si>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</si>
  <si>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</si>
  <si>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</si>
  <si>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</si>
  <si>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</si>
  <si>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</si>
  <si>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</si>
  <si>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</si>
  <si>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</si>
  <si>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</si>
  <si>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</si>
  <si>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</si>
  <si>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</si>
  <si>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</si>
  <si>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</si>
  <si>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</si>
  <si>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</si>
  <si>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</si>
  <si>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</si>
  <si>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</si>
  <si>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</si>
  <si>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</si>
  <si>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</si>
  <si>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</si>
  <si>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</si>
  <si>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</si>
  <si>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</si>
  <si>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</si>
  <si>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</si>
  <si>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</si>
  <si>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</si>
  <si>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</si>
  <si>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</si>
  <si>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</si>
  <si>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</si>
  <si>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</si>
  <si>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</si>
  <si>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</si>
  <si>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</si>
  <si>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</si>
  <si>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</si>
  <si>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</si>
  <si>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</si>
  <si>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</si>
  <si>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</si>
  <si>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</si>
  <si>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</si>
  <si>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</si>
  <si>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</si>
  <si>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</si>
  <si>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</si>
  <si>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</si>
  <si>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</si>
  <si>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</si>
  <si>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</si>
  <si>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</si>
  <si>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</si>
  <si>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</si>
  <si>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</si>
  <si>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</si>
  <si>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</si>
  <si>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</si>
  <si>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</si>
  <si>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</si>
  <si>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</si>
  <si>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</si>
  <si>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</si>
  <si>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</si>
  <si>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</si>
  <si>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</si>
  <si>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</si>
  <si>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</si>
  <si>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</si>
  <si>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</si>
  <si>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</si>
  <si>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</si>
  <si>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</si>
  <si>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</si>
  <si>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</si>
  <si>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</si>
  <si>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</si>
  <si>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</si>
  <si>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</si>
  <si>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</si>
  <si>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</si>
  <si>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</si>
  <si>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</si>
  <si>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</si>
  <si>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</si>
  <si>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</si>
  <si>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</si>
  <si>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</si>
  <si>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</si>
  <si>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</si>
  <si>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</si>
  <si>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</si>
  <si>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</si>
  <si>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</si>
  <si>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</si>
  <si>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</si>
  <si>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</si>
  <si>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</si>
  <si>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</si>
  <si>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</si>
  <si>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</si>
  <si>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</si>
  <si>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</si>
  <si>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</si>
  <si>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</si>
  <si>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</si>
  <si>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</si>
  <si>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</si>
  <si>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</si>
  <si>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</si>
  <si>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</si>
  <si>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</si>
  <si>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</si>
  <si>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</si>
  <si>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</si>
  <si>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</si>
  <si>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</si>
  <si>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</si>
  <si>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</si>
  <si>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</si>
  <si>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</si>
  <si>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</si>
  <si>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</si>
  <si>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</si>
  <si>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</si>
  <si>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</si>
  <si>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</si>
  <si>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</si>
  <si>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</si>
  <si>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</si>
  <si>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</si>
  <si>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</si>
  <si>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</si>
  <si>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</si>
  <si>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</si>
  <si>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</si>
  <si>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</si>
  <si>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</si>
  <si>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</si>
  <si>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</si>
  <si>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</si>
  <si>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</si>
  <si>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</si>
  <si>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</si>
  <si>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</si>
  <si>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</si>
  <si>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</si>
  <si>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</si>
  <si>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</si>
  <si>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</si>
  <si>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</si>
  <si>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</si>
  <si>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</si>
  <si>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</si>
  <si>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</si>
  <si>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</si>
  <si>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</si>
  <si>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</si>
  <si>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</si>
  <si>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</si>
  <si>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</si>
  <si>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</si>
  <si>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</si>
  <si>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</si>
  <si>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</si>
  <si>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</si>
  <si>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</si>
  <si>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</si>
  <si>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</si>
  <si>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</si>
  <si>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</si>
  <si>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</si>
  <si>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</si>
  <si>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</si>
  <si>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</si>
  <si>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</si>
  <si>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</si>
  <si>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</si>
  <si>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</si>
  <si>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</si>
  <si>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</si>
  <si>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</si>
  <si>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</si>
  <si>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</si>
  <si>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</si>
  <si>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</si>
  <si>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</si>
  <si>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</si>
  <si>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</si>
  <si>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</si>
  <si>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</si>
  <si>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</si>
  <si>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</si>
  <si>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</si>
  <si>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</si>
  <si>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</si>
  <si>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</si>
  <si>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</si>
  <si>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</si>
  <si>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</si>
  <si>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</si>
  <si>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</si>
  <si>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</si>
  <si>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</si>
  <si>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</si>
  <si>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</si>
  <si>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</si>
  <si>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</si>
  <si>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</si>
  <si>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</si>
  <si>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</si>
  <si>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</si>
  <si>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</si>
  <si>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</si>
  <si>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</si>
  <si>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</si>
  <si>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</si>
  <si>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</si>
  <si>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</si>
  <si>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</si>
  <si>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</si>
  <si>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</si>
  <si>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</si>
  <si>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</si>
  <si>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</si>
  <si>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</si>
  <si>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</si>
  <si>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</si>
  <si>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</si>
  <si>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</si>
  <si>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</si>
  <si>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</si>
  <si>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</si>
  <si>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</si>
  <si>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</si>
  <si>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</si>
  <si>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</si>
  <si>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</si>
  <si>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</si>
  <si>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</si>
  <si>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</si>
  <si>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</si>
  <si>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</si>
  <si>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</si>
  <si>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</si>
  <si>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</si>
  <si>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</si>
  <si>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</si>
  <si>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</si>
  <si>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</si>
  <si>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</si>
  <si>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</si>
  <si>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</si>
  <si>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</si>
  <si>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</si>
  <si>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</si>
  <si>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</si>
  <si>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</si>
  <si>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</si>
  <si>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</si>
  <si>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</si>
  <si>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</si>
  <si>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</si>
  <si>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</si>
  <si>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</si>
  <si>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</si>
  <si>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</si>
  <si>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</si>
  <si>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</si>
  <si>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</si>
  <si>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</si>
  <si>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</si>
  <si>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</si>
  <si>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</si>
  <si>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</si>
  <si>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</si>
  <si>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</si>
  <si>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</si>
  <si>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</si>
  <si>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</si>
  <si>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</si>
  <si>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</si>
  <si>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</si>
  <si>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</si>
  <si>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</si>
  <si>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</si>
  <si>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</si>
  <si>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</si>
  <si>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</si>
  <si>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</si>
  <si>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</si>
  <si>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</si>
  <si>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</si>
  <si>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</si>
  <si>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</si>
  <si>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</si>
  <si>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</si>
  <si>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</si>
  <si>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</si>
  <si>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</si>
  <si>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</si>
  <si>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</si>
  <si>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</si>
  <si>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</si>
  <si>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</si>
  <si>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</si>
  <si>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</si>
  <si>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</si>
  <si>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</si>
  <si>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</si>
  <si>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</si>
  <si>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</si>
  <si>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</si>
  <si>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</si>
  <si>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</si>
  <si>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</si>
  <si>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</si>
  <si>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</si>
  <si>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</si>
  <si>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</si>
  <si>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</si>
  <si>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</si>
  <si>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</si>
  <si>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</si>
  <si>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</si>
  <si>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</si>
  <si>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</si>
  <si>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</si>
  <si>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</si>
  <si>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</si>
  <si>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</si>
  <si>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</si>
  <si>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</si>
  <si>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</si>
  <si>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</si>
  <si>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</si>
  <si>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</si>
  <si>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</si>
  <si>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</si>
  <si>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</si>
  <si>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</si>
  <si>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</si>
  <si>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</si>
  <si>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</si>
  <si>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</si>
  <si>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</si>
  <si>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</si>
  <si>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</si>
  <si>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</si>
  <si>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</si>
  <si>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</si>
  <si>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</si>
  <si>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</si>
  <si>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</si>
  <si>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</si>
  <si>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</si>
  <si>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</si>
  <si>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</si>
  <si>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</si>
  <si>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</si>
  <si>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</si>
  <si>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</si>
  <si>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</si>
  <si>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</si>
  <si>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</si>
  <si>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</si>
  <si>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</si>
  <si>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</si>
  <si>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</si>
  <si>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</si>
  <si>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</si>
  <si>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</si>
  <si>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</si>
  <si>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</si>
  <si>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</si>
  <si>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</si>
  <si>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</si>
  <si>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</si>
  <si>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</si>
  <si>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</si>
  <si>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</si>
  <si>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</si>
  <si>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</si>
  <si>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</si>
  <si>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</si>
  <si>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</si>
  <si>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</si>
  <si>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</si>
  <si>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</si>
  <si>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</si>
  <si>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</si>
  <si>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</si>
  <si>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</si>
  <si>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</si>
  <si>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</si>
  <si>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</si>
  <si>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</si>
  <si>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</si>
  <si>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</si>
  <si>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</si>
  <si>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</si>
  <si>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</si>
  <si>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</si>
  <si>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</si>
  <si>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</si>
  <si>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</si>
  <si>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</si>
  <si>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</si>
  <si>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</si>
  <si>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</si>
  <si>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</si>
  <si>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</si>
  <si>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</si>
  <si>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</si>
  <si>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</si>
  <si>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</si>
  <si>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</si>
  <si>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</si>
  <si>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</si>
  <si>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</si>
  <si>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</si>
  <si>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</si>
  <si>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</si>
  <si>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</si>
  <si>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</si>
  <si>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</si>
  <si>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</si>
  <si>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</si>
  <si>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</si>
  <si>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</si>
  <si>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</si>
  <si>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</si>
  <si>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</si>
  <si>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</si>
  <si>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</si>
  <si>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</si>
  <si>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</si>
  <si>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</si>
  <si>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</si>
  <si>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</si>
  <si>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</si>
  <si>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</si>
  <si>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</si>
  <si>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</si>
  <si>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</si>
  <si>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</si>
  <si>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</si>
  <si>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</si>
  <si>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</si>
  <si>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</si>
  <si>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</si>
  <si>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</si>
  <si>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</si>
  <si>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</si>
  <si>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</si>
  <si>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</si>
  <si>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</si>
  <si>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</si>
  <si>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</si>
  <si>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</si>
  <si>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</si>
  <si>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</si>
  <si>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</si>
  <si>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</si>
  <si>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</si>
  <si>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</si>
  <si>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</si>
  <si>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</si>
  <si>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</si>
  <si>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</si>
  <si>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</si>
  <si>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</si>
  <si>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</si>
  <si>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</si>
  <si>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</si>
  <si>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</si>
  <si>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</si>
  <si>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</si>
  <si>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</si>
  <si>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</si>
  <si>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</si>
  <si>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</si>
  <si>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</si>
  <si>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</si>
  <si>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</si>
  <si>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</si>
  <si>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</si>
  <si>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</si>
  <si>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</si>
  <si>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</si>
  <si>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</si>
  <si>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</si>
  <si>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</si>
  <si>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</si>
  <si>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</si>
  <si>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</si>
  <si>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</si>
  <si>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</si>
  <si>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</si>
  <si>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</si>
  <si>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</si>
  <si>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</si>
  <si>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</si>
  <si>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</si>
  <si>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</si>
  <si>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</si>
  <si>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</si>
  <si>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</si>
  <si>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</si>
  <si>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</si>
  <si>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</si>
  <si>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</si>
  <si>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</si>
  <si>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</si>
  <si>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</si>
  <si>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</si>
  <si>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</si>
  <si>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</si>
  <si>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</si>
  <si>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</si>
  <si>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</si>
  <si>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</si>
  <si>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</si>
  <si>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</si>
  <si>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</si>
  <si>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</si>
  <si>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</si>
  <si>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</si>
  <si>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</si>
  <si>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</si>
  <si>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</si>
  <si>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</si>
  <si>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</si>
  <si>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</si>
  <si>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</si>
  <si>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</si>
  <si>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</si>
  <si>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</si>
  <si>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</si>
  <si>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</si>
  <si>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</si>
  <si>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</si>
  <si>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</si>
  <si>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</si>
  <si>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</si>
  <si>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</si>
  <si>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</si>
  <si>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</si>
  <si>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</si>
  <si>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</si>
  <si>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</si>
  <si>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</si>
  <si>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</si>
  <si>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</si>
  <si>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</si>
  <si>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</si>
  <si>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</si>
  <si>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</si>
  <si>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</si>
  <si>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</si>
  <si>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</si>
  <si>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</si>
  <si>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</si>
  <si>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</si>
  <si>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</si>
  <si>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</si>
  <si>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</si>
  <si>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</si>
  <si>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</si>
  <si>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</si>
  <si>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</si>
  <si>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</si>
  <si>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</si>
  <si>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</si>
  <si>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</si>
  <si>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</si>
  <si>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</si>
  <si>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</si>
  <si>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</si>
  <si>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</si>
  <si>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</si>
  <si>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</si>
  <si>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</si>
  <si>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</si>
  <si>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</si>
  <si>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</si>
  <si>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</si>
  <si>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</si>
  <si>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</si>
  <si>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</si>
  <si>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</si>
  <si>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</si>
  <si>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</si>
  <si>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</si>
  <si>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</si>
  <si>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</si>
  <si>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</si>
  <si>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</si>
  <si>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</si>
  <si>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</si>
  <si>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</si>
  <si>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</si>
  <si>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</si>
  <si>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</si>
  <si>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</si>
  <si>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</si>
  <si>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</si>
  <si>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</si>
  <si>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</si>
  <si>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</si>
  <si>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</si>
  <si>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</si>
  <si>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</si>
  <si>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</si>
  <si>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</si>
  <si>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</si>
  <si>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</si>
  <si>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</si>
  <si>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</si>
  <si>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</si>
  <si>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</si>
  <si>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</si>
  <si>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</si>
  <si>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</si>
  <si>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</si>
  <si>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</si>
  <si>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</si>
  <si>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</si>
  <si>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</si>
  <si>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</si>
  <si>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</si>
  <si>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</si>
  <si>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</si>
  <si>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</si>
  <si>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</si>
  <si>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</si>
  <si>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</si>
  <si>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</si>
  <si>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</si>
  <si>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</si>
  <si>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</si>
  <si>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</si>
  <si>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</si>
  <si>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</si>
  <si>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</si>
  <si>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</si>
  <si>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</si>
  <si>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</si>
  <si>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</si>
  <si>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</si>
  <si>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</si>
  <si>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</si>
  <si>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</si>
  <si>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</si>
  <si>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</si>
  <si>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</si>
  <si>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</si>
  <si>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</si>
  <si>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</si>
  <si>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</si>
  <si>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</si>
  <si>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</si>
  <si>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</si>
  <si>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</si>
  <si>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</si>
  <si>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</si>
  <si>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</si>
  <si>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</si>
  <si>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</si>
  <si>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</si>
  <si>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</si>
  <si>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</si>
  <si>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</si>
  <si>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</si>
  <si>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</si>
  <si>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</si>
  <si>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</si>
  <si>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</si>
  <si>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</si>
  <si>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</si>
  <si>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</si>
  <si>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</si>
  <si>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</si>
  <si>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</si>
  <si>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</si>
  <si>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</si>
  <si>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</si>
  <si>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</si>
  <si>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</si>
  <si>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</si>
  <si>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</si>
  <si>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</si>
  <si>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</si>
  <si>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</si>
  <si>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</si>
  <si>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</si>
  <si>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</si>
  <si>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</si>
  <si>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</si>
  <si>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</si>
  <si>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</si>
  <si>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</si>
  <si>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</si>
  <si>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</si>
  <si>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</si>
  <si>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</si>
  <si>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</si>
  <si>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</si>
  <si>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</si>
  <si>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</si>
  <si>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</si>
  <si>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</si>
  <si>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</si>
  <si>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</si>
  <si>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</si>
  <si>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</si>
  <si>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</si>
  <si>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</si>
  <si>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</si>
  <si>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</si>
  <si>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</si>
  <si>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</si>
  <si>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</si>
  <si>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</si>
  <si>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</si>
  <si>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</si>
  <si>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</si>
  <si>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</si>
  <si>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</si>
  <si>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</si>
  <si>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</si>
  <si>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</si>
  <si>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</si>
  <si>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</si>
  <si>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</si>
  <si>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</si>
  <si>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</si>
  <si>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</si>
  <si>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</si>
  <si>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</si>
  <si>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</si>
  <si>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</si>
  <si>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</si>
  <si>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</si>
  <si>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</si>
  <si>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</si>
  <si>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</si>
  <si>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</si>
  <si>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</si>
  <si>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</si>
  <si>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</si>
  <si>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</si>
  <si>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</si>
  <si>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</si>
  <si>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</si>
  <si>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</si>
  <si>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</si>
  <si>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</si>
  <si>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</si>
  <si>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</si>
  <si>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</si>
  <si>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</si>
  <si>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</si>
  <si>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</si>
  <si>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</si>
  <si>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</si>
  <si>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</si>
  <si>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</si>
  <si>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</si>
  <si>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</si>
  <si>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</si>
  <si>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</si>
  <si>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</si>
  <si>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</si>
  <si>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</si>
  <si>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</si>
  <si>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</si>
  <si>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</si>
  <si>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</si>
  <si>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</si>
  <si>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</si>
  <si>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</si>
  <si>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</si>
  <si>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</si>
  <si>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</si>
  <si>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</si>
  <si>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</si>
  <si>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</si>
  <si>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</si>
  <si>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</si>
  <si>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</si>
  <si>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</si>
  <si>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</si>
  <si>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</si>
  <si>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</si>
  <si>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</si>
  <si>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</si>
  <si>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</si>
  <si>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</si>
  <si>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</si>
  <si>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</si>
  <si>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</si>
  <si>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</si>
  <si>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</si>
  <si>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</si>
  <si>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</si>
  <si>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</si>
  <si>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</si>
  <si>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</si>
  <si>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</si>
  <si>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</si>
  <si>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</si>
  <si>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</si>
  <si>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</si>
  <si>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</si>
  <si>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</si>
  <si>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</si>
  <si>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</si>
  <si>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</si>
  <si>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</si>
  <si>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</si>
  <si>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</si>
  <si>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</si>
  <si>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</si>
  <si>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</si>
  <si>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</si>
  <si>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</si>
  <si>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</si>
  <si>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</si>
  <si>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</si>
  <si>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</si>
  <si>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</si>
  <si>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</si>
  <si>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</si>
  <si>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</si>
  <si>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</si>
  <si>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</si>
  <si>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</si>
  <si>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</si>
  <si>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</si>
  <si>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</si>
  <si>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</si>
  <si>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</si>
  <si>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</si>
  <si>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</si>
  <si>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</si>
  <si>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</si>
  <si>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</si>
  <si>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</si>
  <si>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</si>
  <si>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</si>
  <si>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</si>
  <si>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</si>
  <si>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</si>
  <si>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</si>
  <si>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</si>
  <si>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</si>
  <si>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</si>
  <si>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</si>
  <si>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</si>
  <si>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</si>
  <si>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</si>
  <si>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</si>
  <si>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</si>
  <si>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</si>
  <si>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</si>
  <si>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</si>
  <si>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</si>
  <si>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</si>
  <si>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</si>
  <si>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</si>
  <si>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</si>
  <si>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</si>
  <si>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</si>
  <si>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</si>
  <si>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</si>
  <si>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</si>
  <si>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</si>
  <si>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</si>
  <si>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</si>
  <si>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</si>
  <si>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</si>
  <si>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</si>
  <si>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</si>
  <si>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</si>
  <si>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</si>
  <si>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</si>
  <si>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</si>
  <si>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</si>
  <si>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</si>
  <si>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</si>
  <si>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</si>
  <si>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</si>
  <si>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</si>
  <si>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</si>
  <si>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</si>
  <si>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</si>
  <si>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</si>
  <si>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</si>
  <si>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</si>
  <si>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</si>
  <si>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</si>
  <si>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</si>
  <si>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</si>
  <si>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</si>
  <si>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</si>
  <si>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</si>
  <si>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</si>
  <si>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</si>
  <si>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</si>
  <si>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</si>
  <si>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</si>
  <si>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</si>
  <si>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</si>
  <si>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</si>
  <si>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</si>
  <si>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</si>
  <si>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</si>
  <si>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</si>
  <si>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</si>
  <si>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</si>
  <si>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</si>
  <si>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</si>
  <si>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</si>
  <si>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</si>
  <si>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</si>
  <si>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</si>
  <si>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</si>
  <si>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</si>
  <si>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</si>
  <si>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</si>
  <si>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</si>
  <si>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</si>
  <si>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</si>
  <si>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</si>
  <si>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</si>
  <si>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</si>
  <si>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</si>
  <si>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</si>
  <si>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</si>
  <si>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</si>
  <si>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</si>
  <si>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</si>
  <si>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</si>
  <si>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</si>
  <si>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</si>
  <si>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</si>
  <si>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</si>
  <si>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</si>
  <si>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</si>
  <si>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</si>
  <si>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</si>
  <si>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</si>
  <si>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</si>
  <si>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</si>
  <si>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</si>
  <si>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</si>
  <si>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</si>
  <si>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</si>
  <si>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</si>
  <si>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</si>
  <si>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</si>
  <si>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</si>
  <si>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</si>
  <si>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</si>
  <si>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</si>
  <si>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</si>
  <si>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</si>
  <si>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</si>
  <si>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</si>
  <si>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</si>
  <si>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</si>
  <si>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</si>
  <si>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</si>
  <si>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</si>
  <si>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</si>
  <si>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</si>
  <si>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</si>
  <si>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</si>
  <si>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</si>
  <si>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</si>
  <si>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</si>
  <si>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</si>
  <si>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</si>
  <si>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</si>
  <si>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</si>
  <si>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</si>
  <si>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</si>
  <si>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</si>
  <si>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</si>
  <si>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</si>
  <si>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</si>
  <si>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</si>
  <si>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</si>
  <si>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</si>
  <si>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</si>
  <si>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</si>
  <si>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</si>
  <si>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</si>
  <si>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</si>
  <si>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</si>
  <si>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</si>
  <si>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</si>
  <si>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</si>
  <si>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</si>
  <si>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</si>
  <si>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</si>
  <si>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</si>
  <si>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</si>
  <si>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</si>
  <si>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</si>
  <si>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</si>
  <si>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</si>
  <si>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</si>
  <si>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</si>
  <si>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</si>
  <si>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</si>
  <si>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</si>
  <si>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</si>
  <si>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</si>
  <si>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</si>
  <si>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</si>
  <si>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</si>
  <si>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</si>
  <si>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</si>
  <si>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</si>
  <si>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</si>
  <si>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</si>
  <si>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</si>
  <si>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</si>
  <si>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</si>
  <si>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</si>
  <si>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</si>
  <si>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</si>
  <si>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</si>
  <si>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</si>
  <si>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</si>
  <si>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</si>
  <si>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</si>
  <si>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</si>
  <si>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</si>
  <si>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</si>
  <si>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</si>
  <si>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</si>
  <si>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</si>
  <si>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</si>
  <si>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</si>
  <si>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</si>
  <si>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</si>
  <si>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</si>
  <si>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</si>
  <si>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</si>
  <si>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</si>
  <si>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</si>
  <si>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</si>
  <si>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</si>
  <si>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</si>
  <si>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</si>
  <si>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</si>
  <si>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</si>
  <si>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</si>
  <si>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</si>
  <si>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</si>
  <si>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</si>
  <si>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</si>
  <si>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</si>
  <si>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</si>
  <si>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</si>
  <si>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</si>
  <si>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</si>
  <si>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</si>
  <si>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</si>
  <si>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</si>
  <si>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</si>
  <si>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</si>
  <si>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</si>
  <si>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</si>
  <si>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</si>
  <si>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</si>
  <si>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</si>
  <si>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</si>
  <si>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</si>
  <si>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</si>
  <si>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</si>
  <si>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</si>
  <si>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</si>
  <si>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</si>
  <si>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</si>
  <si>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</si>
  <si>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</si>
  <si>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</si>
  <si>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</si>
  <si>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</si>
  <si>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</si>
  <si>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</si>
  <si>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</si>
  <si>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</si>
  <si>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</si>
  <si>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</si>
  <si>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</si>
  <si>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</si>
  <si>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</si>
  <si>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</si>
  <si>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</si>
  <si>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</si>
  <si>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</si>
  <si>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</si>
  <si>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</si>
  <si>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</si>
  <si>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</si>
  <si>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</si>
  <si>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</si>
  <si>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</si>
  <si>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</si>
  <si>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</si>
  <si>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</si>
  <si>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</si>
  <si>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</si>
  <si>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</si>
  <si>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</si>
  <si>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</si>
  <si>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</si>
  <si>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</si>
  <si>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</si>
  <si>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</si>
  <si>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</si>
  <si>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</si>
  <si>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</si>
  <si>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</si>
  <si>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</si>
  <si>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</si>
  <si>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</si>
  <si>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</si>
  <si>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</si>
  <si>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</si>
  <si>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</si>
  <si>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</si>
  <si>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</si>
  <si>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</si>
  <si>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</si>
  <si>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</si>
  <si>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</si>
  <si>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</si>
  <si>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</si>
  <si>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</si>
  <si>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</si>
  <si>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</si>
  <si>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</si>
  <si>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</si>
  <si>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</si>
  <si>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</si>
  <si>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</si>
  <si>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</si>
  <si>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</si>
  <si>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</si>
  <si>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</si>
  <si>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</si>
  <si>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</si>
  <si>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</si>
  <si>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</si>
  <si>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</si>
  <si>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</si>
  <si>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</si>
  <si>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</si>
  <si>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</si>
  <si>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</si>
  <si>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</si>
  <si>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</si>
  <si>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</si>
  <si>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</si>
  <si>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</si>
  <si>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</si>
  <si>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</si>
  <si>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</si>
  <si>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</si>
  <si>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</si>
  <si>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</si>
  <si>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</si>
  <si>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</si>
  <si>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</si>
  <si>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</si>
  <si>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</si>
  <si>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</si>
  <si>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</si>
  <si>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</si>
  <si>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</si>
  <si>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</si>
  <si>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</si>
  <si>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</si>
  <si>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</si>
  <si>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</si>
  <si>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</si>
  <si>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</si>
  <si>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</si>
  <si>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</si>
  <si>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</si>
  <si>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</si>
  <si>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</si>
  <si>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</si>
  <si>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</si>
  <si>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</si>
  <si>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</si>
  <si>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</si>
  <si>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</si>
  <si>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</si>
  <si>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</si>
  <si>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</si>
  <si>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</si>
  <si>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</si>
  <si>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</si>
  <si>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</si>
  <si>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</si>
  <si>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</si>
  <si>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</si>
  <si>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</si>
  <si>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</si>
  <si>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</si>
  <si>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</si>
  <si>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</si>
  <si>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</si>
  <si>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</si>
  <si>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</si>
  <si>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</si>
  <si>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</si>
  <si>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</si>
  <si>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</si>
  <si>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</si>
  <si>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</si>
  <si>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</si>
  <si>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</si>
  <si>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</si>
  <si>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</si>
  <si>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</si>
  <si>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</si>
  <si>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</si>
  <si>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</si>
  <si>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</si>
  <si>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</si>
  <si>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</si>
  <si>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</si>
  <si>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</si>
  <si>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</si>
  <si>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</si>
  <si>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</si>
  <si>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</si>
  <si>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</si>
  <si>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</si>
  <si>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</si>
  <si>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</si>
  <si>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</si>
  <si>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</si>
  <si>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</si>
  <si>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</si>
  <si>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</si>
  <si>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</si>
  <si>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</si>
  <si>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</si>
  <si>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</si>
  <si>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</si>
  <si>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</si>
  <si>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</si>
  <si>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</si>
  <si>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</si>
  <si>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</si>
  <si>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</si>
  <si>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</si>
  <si>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</si>
  <si>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</si>
  <si>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</si>
  <si>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</si>
  <si>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</si>
  <si>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</si>
  <si>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</si>
  <si>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</si>
  <si>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</si>
  <si>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</si>
  <si>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</si>
  <si>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</si>
  <si>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</si>
  <si>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</si>
  <si>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</si>
  <si>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</si>
  <si>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</si>
  <si>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</si>
  <si>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</si>
  <si>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</si>
  <si>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</si>
  <si>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</si>
  <si>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</si>
  <si>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</si>
  <si>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</si>
  <si>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</si>
  <si>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</si>
  <si>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</si>
  <si>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</si>
  <si>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</si>
  <si>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</si>
  <si>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</si>
  <si>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</si>
  <si>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</si>
  <si>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</si>
  <si>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</si>
  <si>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</si>
  <si>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</si>
  <si>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</si>
  <si>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</si>
  <si>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</si>
  <si>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</si>
  <si>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</si>
  <si>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</si>
  <si>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</si>
  <si>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</si>
  <si>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</si>
  <si>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</si>
  <si>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</si>
  <si>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</si>
  <si>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</si>
  <si>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</si>
  <si>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</si>
  <si>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</si>
  <si>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</si>
  <si>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</si>
  <si>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</si>
  <si>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</si>
  <si>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</si>
  <si>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</si>
  <si>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</si>
  <si>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</si>
  <si>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</si>
  <si>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</si>
  <si>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</si>
  <si>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</si>
  <si>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</si>
  <si>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</si>
  <si>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</si>
  <si>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</si>
  <si>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</si>
  <si>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</si>
  <si>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</si>
  <si>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</si>
  <si>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</si>
  <si>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</si>
  <si>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</si>
  <si>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</si>
  <si>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</si>
  <si>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</si>
  <si>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</si>
  <si>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</si>
  <si>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</si>
  <si>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</si>
  <si>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</si>
  <si>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</si>
  <si>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</si>
  <si>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</si>
  <si>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</si>
  <si>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</si>
  <si>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</si>
  <si>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</si>
  <si>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</si>
  <si>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</si>
  <si>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</si>
  <si>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</si>
  <si>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</si>
  <si>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</si>
  <si>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</si>
  <si>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</si>
  <si>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</si>
  <si>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</si>
  <si>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</si>
  <si>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</si>
  <si>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</si>
  <si>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</si>
  <si>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</si>
  <si>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</si>
  <si>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</si>
  <si>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</si>
  <si>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</si>
  <si>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</si>
  <si>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</si>
  <si>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</si>
  <si>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</si>
  <si>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</si>
  <si>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</si>
  <si>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</si>
  <si>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</si>
  <si>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</si>
  <si>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</si>
  <si>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</si>
  <si>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</si>
  <si>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</si>
  <si>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</si>
  <si>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</si>
  <si>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</si>
  <si>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</si>
  <si>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</si>
  <si>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</si>
  <si>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</si>
  <si>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</si>
  <si>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</si>
  <si>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</si>
  <si>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</si>
  <si>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</si>
  <si>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</si>
  <si>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</si>
  <si>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</si>
  <si>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</si>
  <si>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</si>
  <si>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</si>
  <si>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</si>
  <si>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</si>
  <si>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</si>
  <si>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</si>
  <si>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</si>
  <si>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</si>
  <si>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</si>
  <si>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</si>
  <si>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</si>
  <si>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</si>
  <si>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</si>
  <si>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</si>
  <si>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</si>
  <si>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</si>
  <si>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</si>
  <si>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</si>
  <si>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</si>
  <si>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</si>
  <si>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</si>
  <si>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</si>
  <si>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</si>
  <si>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</si>
  <si>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</si>
  <si>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</si>
  <si>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</si>
  <si>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</si>
  <si>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</si>
  <si>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</si>
  <si>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</si>
  <si>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</si>
  <si>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</si>
  <si>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</si>
  <si>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</si>
  <si>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</si>
  <si>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</si>
  <si>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</si>
  <si>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</si>
  <si>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</si>
  <si>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</si>
  <si>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</si>
  <si>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</si>
  <si>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</si>
  <si>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</si>
  <si>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</si>
  <si>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</si>
  <si>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</si>
  <si>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</si>
  <si>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</si>
  <si>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</si>
  <si>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</si>
  <si>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</si>
  <si>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</si>
  <si>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</si>
  <si>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</si>
  <si>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</si>
  <si>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</si>
  <si>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</si>
  <si>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</si>
  <si>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</si>
  <si>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</si>
  <si>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</si>
  <si>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</si>
  <si>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</si>
  <si>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</si>
  <si>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</si>
  <si>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</si>
  <si>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</si>
  <si>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</si>
  <si>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</si>
  <si>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</si>
  <si>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</si>
  <si>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</si>
  <si>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</si>
  <si>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</si>
  <si>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</si>
  <si>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</si>
  <si>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</si>
  <si>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</si>
  <si>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</si>
  <si>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</si>
  <si>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</si>
  <si>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</si>
  <si>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</si>
  <si>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</si>
  <si>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</si>
  <si>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</si>
  <si>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</si>
  <si>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</si>
  <si>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</si>
  <si>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</si>
  <si>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</si>
  <si>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</si>
  <si>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</si>
  <si>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</si>
  <si>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</si>
  <si>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</si>
  <si>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</si>
  <si>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</si>
  <si>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</si>
  <si>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</si>
  <si>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</si>
  <si>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</si>
  <si>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</si>
  <si>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</si>
  <si>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</si>
  <si>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</si>
  <si>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</si>
  <si>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</si>
  <si>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</si>
  <si>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</si>
  <si>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</si>
  <si>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</si>
  <si>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</si>
  <si>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</si>
  <si>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</si>
  <si>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</si>
  <si>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</si>
  <si>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</si>
  <si>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</si>
  <si>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</si>
  <si>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</si>
  <si>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</si>
  <si>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</si>
  <si>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</si>
  <si>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</si>
  <si>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</si>
  <si>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</si>
  <si>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</si>
  <si>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</si>
  <si>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</si>
  <si>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</si>
  <si>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</si>
  <si>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</si>
  <si>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</si>
  <si>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</si>
  <si>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</si>
  <si>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</si>
  <si>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</si>
  <si>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</si>
  <si>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</si>
  <si>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</si>
  <si>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</si>
  <si>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</si>
  <si>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</si>
  <si>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</si>
  <si>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</si>
  <si>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</si>
  <si>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</si>
  <si>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</si>
  <si>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</si>
  <si>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</si>
  <si>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</si>
  <si>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</si>
  <si>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</si>
  <si>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</si>
  <si>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</si>
  <si>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</si>
  <si>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</si>
  <si>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</si>
  <si>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</si>
  <si>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</si>
  <si>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</si>
  <si>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</si>
  <si>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</si>
  <si>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</si>
  <si>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</si>
  <si>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</si>
  <si>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</si>
  <si>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</si>
  <si>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</si>
  <si>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</si>
  <si>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</si>
  <si>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</si>
  <si>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</si>
  <si>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</si>
  <si>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</si>
  <si>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</si>
  <si>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</si>
  <si>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</si>
  <si>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</si>
  <si>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</si>
  <si>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</si>
  <si>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</si>
  <si>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</si>
  <si>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</si>
  <si>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</si>
  <si>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</si>
  <si>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</si>
  <si>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</si>
  <si>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</si>
  <si>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</si>
  <si>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</si>
  <si>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</si>
  <si>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</si>
  <si>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</si>
  <si>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</si>
  <si>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</si>
  <si>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</si>
  <si>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</si>
  <si>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</si>
  <si>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</si>
  <si>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</si>
  <si>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</si>
  <si>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</si>
  <si>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</si>
  <si>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</si>
  <si>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</si>
  <si>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</si>
  <si>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</si>
  <si>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</si>
  <si>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</si>
  <si>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</si>
  <si>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</si>
  <si>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</si>
  <si>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</si>
  <si>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</si>
  <si>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</si>
  <si>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</si>
  <si>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</si>
  <si>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</si>
  <si>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</si>
  <si>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</si>
  <si>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</si>
  <si>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</si>
  <si>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</si>
  <si>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</si>
  <si>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</si>
  <si>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</si>
  <si>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</si>
  <si>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</si>
  <si>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</si>
  <si>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</si>
  <si>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</si>
  <si>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</si>
  <si>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</si>
  <si>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</si>
  <si>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</si>
  <si>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</si>
  <si>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</si>
  <si>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</si>
  <si>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</si>
  <si>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</si>
  <si>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</si>
  <si>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</si>
  <si>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</si>
  <si>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</si>
  <si>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</si>
  <si>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</si>
  <si>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</si>
  <si>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</si>
  <si>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</si>
  <si>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</si>
  <si>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</si>
  <si>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</si>
  <si>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</si>
  <si>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</si>
  <si>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</si>
  <si>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</si>
  <si>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</si>
  <si>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</si>
  <si>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</si>
  <si>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</si>
  <si>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</si>
  <si>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</si>
  <si>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</si>
  <si>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</si>
  <si>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</si>
  <si>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</si>
  <si>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</si>
  <si>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</si>
  <si>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</si>
  <si>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</si>
  <si>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</si>
  <si>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</si>
  <si>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</si>
  <si>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</si>
  <si>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</si>
  <si>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</si>
  <si>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</si>
  <si>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</si>
  <si>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</si>
  <si>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</si>
  <si>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</si>
  <si>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</si>
  <si>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</si>
  <si>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</si>
  <si>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</si>
  <si>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</si>
  <si>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</si>
  <si>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</si>
  <si>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</si>
  <si>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</si>
  <si>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</si>
  <si>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</si>
  <si>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</si>
  <si>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</si>
  <si>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</si>
  <si>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</si>
  <si>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</si>
  <si>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</si>
  <si>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</si>
  <si>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</si>
  <si>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</si>
  <si>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</si>
  <si>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</si>
  <si>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</si>
  <si>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</si>
  <si>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</si>
  <si>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</si>
  <si>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</si>
  <si>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</si>
  <si>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</si>
  <si>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</si>
  <si>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</si>
  <si>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</si>
  <si>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</si>
  <si>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</si>
  <si>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</si>
  <si>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</si>
  <si>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</si>
  <si>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</si>
  <si>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</si>
  <si>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</si>
  <si>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</si>
  <si>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</si>
  <si>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</si>
  <si>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</si>
  <si>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</si>
  <si>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</si>
  <si>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</si>
  <si>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</si>
  <si>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</si>
  <si>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</si>
  <si>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</si>
  <si>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</si>
  <si>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</si>
  <si>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</si>
  <si>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</si>
  <si>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</si>
  <si>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</si>
  <si>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</si>
  <si>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</si>
  <si>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</si>
  <si>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</si>
  <si>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</si>
  <si>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</si>
  <si>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</si>
  <si>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</si>
  <si>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</si>
  <si>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</si>
  <si>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</si>
  <si>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</si>
  <si>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</si>
  <si>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</si>
  <si>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</si>
  <si>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</si>
  <si>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</si>
  <si>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</si>
  <si>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</si>
  <si>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</si>
  <si>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</si>
  <si>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</si>
  <si>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</si>
  <si>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</si>
  <si>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</si>
  <si>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</si>
  <si>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</si>
  <si>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</si>
  <si>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</si>
  <si>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</si>
  <si>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</si>
  <si>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</si>
  <si>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</si>
  <si>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</si>
  <si>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</si>
  <si>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</si>
  <si>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</si>
  <si>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</si>
  <si>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</si>
  <si>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</si>
  <si>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</si>
  <si>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</si>
  <si>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</si>
  <si>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</si>
  <si>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</si>
  <si>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</si>
  <si>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</si>
  <si>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</si>
  <si>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</si>
  <si>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</si>
  <si>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</si>
  <si>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</si>
  <si>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</si>
  <si>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</si>
  <si>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</si>
  <si>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</si>
  <si>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</si>
  <si>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</si>
  <si>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</si>
  <si>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</si>
  <si>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</si>
  <si>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</si>
  <si>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</si>
  <si>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</si>
  <si>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</si>
  <si>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</si>
  <si>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</si>
  <si>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</si>
  <si>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</si>
  <si>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</si>
  <si>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</si>
  <si>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</si>
  <si>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</si>
  <si>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</si>
  <si>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</si>
  <si>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</si>
  <si>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</si>
  <si>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</si>
  <si>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</si>
  <si>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</si>
  <si>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</si>
  <si>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</si>
  <si>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</si>
  <si>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</si>
  <si>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</si>
  <si>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</si>
  <si>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</si>
  <si>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</si>
  <si>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</si>
  <si>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</si>
  <si>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</si>
  <si>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</si>
  <si>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</si>
  <si>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</si>
  <si>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</si>
  <si>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</si>
  <si>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</si>
  <si>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</si>
  <si>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</si>
  <si>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</si>
  <si>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</si>
  <si>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</si>
  <si>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</si>
  <si>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</si>
  <si>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</si>
  <si>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</si>
  <si>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</si>
  <si>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</si>
  <si>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</si>
  <si>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</si>
  <si>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</si>
  <si>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</si>
  <si>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</si>
  <si>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</si>
  <si>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</si>
  <si>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</si>
  <si>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</si>
  <si>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</si>
  <si>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</si>
  <si>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</si>
  <si>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</si>
  <si>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</si>
  <si>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</si>
  <si>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</si>
  <si>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</si>
  <si>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</si>
  <si>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</si>
  <si>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</si>
  <si>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</si>
  <si>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</si>
  <si>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</si>
  <si>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</si>
  <si>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</si>
  <si>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</si>
  <si>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</si>
  <si>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</si>
  <si>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</si>
  <si>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</si>
  <si>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</si>
  <si>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</si>
  <si>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</si>
  <si>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</si>
  <si>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</si>
  <si>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</si>
  <si>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</si>
  <si>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</si>
  <si>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</si>
  <si>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</si>
  <si>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</si>
  <si>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</si>
  <si>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</si>
  <si>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</si>
  <si>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</si>
  <si>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</si>
  <si>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</si>
  <si>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</si>
  <si>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</si>
  <si>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</si>
  <si>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</si>
  <si>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</si>
  <si>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</si>
  <si>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</si>
  <si>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</si>
  <si>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</si>
  <si>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</si>
  <si>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</si>
  <si>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</si>
  <si>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</si>
  <si>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</si>
  <si>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</si>
  <si>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</si>
  <si>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</si>
  <si>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</si>
  <si>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</si>
  <si>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</si>
  <si>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</si>
  <si>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</si>
  <si>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</si>
  <si>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</si>
  <si>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</si>
  <si>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</si>
  <si>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</si>
  <si>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</si>
  <si>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</si>
  <si>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</si>
  <si>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</si>
  <si>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</si>
  <si>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</si>
  <si>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</si>
  <si>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</si>
  <si>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</si>
  <si>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</si>
  <si>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</si>
  <si>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</si>
  <si>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</si>
  <si>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</si>
  <si>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</si>
  <si>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</si>
  <si>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</si>
  <si>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</si>
  <si>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</si>
  <si>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</si>
  <si>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</si>
  <si>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</si>
  <si>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</si>
  <si>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</si>
  <si>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</si>
  <si>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</si>
  <si>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</si>
  <si>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</si>
  <si>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</si>
  <si>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</si>
  <si>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</si>
  <si>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</si>
  <si>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</si>
  <si>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</si>
  <si>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</si>
  <si>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</si>
  <si>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</si>
  <si>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</si>
  <si>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</si>
  <si>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</si>
  <si>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</si>
  <si>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</si>
  <si>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</si>
  <si>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</si>
  <si>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</si>
  <si>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</si>
  <si>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</si>
  <si>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</si>
  <si>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</si>
  <si>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</si>
  <si>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</si>
  <si>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</si>
  <si>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</si>
  <si>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</si>
  <si>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</si>
  <si>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</si>
  <si>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</si>
  <si>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</si>
  <si>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</si>
  <si>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</si>
  <si>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</si>
  <si>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</si>
  <si>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</si>
  <si>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</si>
  <si>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</si>
  <si>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</si>
  <si>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</si>
  <si>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</si>
  <si>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</si>
  <si>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</si>
  <si>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</si>
  <si>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</si>
  <si>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</si>
  <si>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</si>
  <si>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</si>
  <si>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</si>
  <si>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</si>
  <si>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</si>
  <si>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</si>
  <si>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</si>
  <si>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</si>
  <si>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</si>
  <si>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</si>
  <si>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</si>
  <si>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</si>
  <si>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</si>
  <si>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</si>
  <si>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</si>
  <si>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</si>
  <si>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</si>
  <si>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</si>
  <si>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</si>
  <si>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</si>
  <si>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</si>
  <si>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</si>
  <si>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</si>
  <si>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</si>
  <si>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</si>
  <si>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</si>
  <si>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</si>
  <si>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</si>
  <si>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</si>
  <si>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</si>
  <si>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</si>
  <si>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</si>
  <si>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</si>
  <si>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</si>
  <si>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</si>
  <si>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</si>
  <si>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</si>
  <si>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</si>
  <si>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</si>
  <si>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</si>
  <si>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</si>
  <si>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</si>
  <si>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</si>
  <si>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</si>
  <si>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</si>
  <si>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</si>
  <si>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</si>
  <si>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</si>
  <si>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</si>
  <si>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</si>
  <si>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</si>
  <si>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</si>
  <si>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</si>
  <si>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</si>
  <si>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</si>
  <si>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</si>
  <si>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</si>
  <si>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</si>
  <si>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</si>
  <si>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</si>
  <si>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</si>
  <si>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</si>
  <si>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</si>
  <si>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</si>
  <si>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</si>
  <si>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</si>
  <si>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</si>
  <si>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</si>
  <si>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</si>
  <si>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</si>
  <si>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</si>
  <si>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</si>
  <si>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</si>
  <si>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</si>
  <si>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</si>
  <si>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</si>
  <si>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</si>
  <si>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</si>
  <si>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</si>
  <si>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</si>
  <si>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</si>
  <si>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</si>
  <si>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</si>
  <si>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</si>
  <si>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</si>
  <si>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</si>
  <si>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</si>
  <si>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</si>
  <si>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</si>
  <si>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</si>
  <si>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</si>
  <si>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</si>
  <si>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</si>
  <si>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</si>
  <si>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</si>
  <si>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</si>
  <si>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</si>
  <si>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</si>
  <si>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</si>
  <si>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</si>
  <si>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</si>
  <si>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</si>
  <si>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</si>
  <si>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</si>
  <si>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</si>
  <si>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</si>
  <si>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</si>
  <si>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</si>
  <si>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</si>
  <si>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</si>
  <si>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</si>
  <si>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</si>
  <si>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</si>
  <si>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</si>
  <si>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</si>
  <si>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</si>
  <si>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</si>
  <si>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</si>
  <si>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</si>
  <si>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</si>
  <si>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</si>
  <si>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</si>
  <si>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</si>
  <si>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</si>
  <si>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</si>
  <si>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</si>
  <si>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</si>
  <si>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</si>
  <si>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</si>
  <si>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</si>
  <si>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</si>
  <si>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</si>
  <si>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</si>
  <si>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</si>
  <si>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</si>
  <si>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</si>
  <si>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</si>
  <si>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</si>
  <si>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</si>
  <si>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</si>
  <si>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</si>
  <si>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</si>
  <si>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</si>
  <si>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</si>
  <si>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</si>
  <si>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</si>
  <si>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</si>
  <si>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</si>
  <si>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</si>
  <si>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</si>
  <si>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</si>
  <si>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</si>
  <si>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</si>
  <si>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</si>
  <si>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</si>
  <si>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</si>
  <si>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</si>
  <si>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</si>
  <si>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</si>
  <si>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</si>
  <si>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</si>
  <si>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</si>
  <si>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</si>
  <si>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</si>
  <si>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</si>
  <si>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</si>
  <si>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</si>
  <si>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</si>
  <si>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</si>
  <si>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</si>
  <si>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</si>
  <si>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</si>
  <si>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</si>
  <si>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</si>
  <si>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</si>
  <si>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</si>
  <si>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</si>
  <si>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</si>
  <si>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</si>
  <si>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</si>
  <si>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</si>
  <si>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</si>
  <si>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</si>
  <si>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</si>
  <si>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</si>
  <si>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</si>
  <si>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</si>
  <si>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</si>
  <si>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</si>
  <si>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</si>
  <si>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</si>
  <si>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</si>
  <si>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</si>
  <si>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</si>
  <si>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</si>
  <si>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</si>
  <si>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</si>
  <si>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</si>
  <si>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</si>
  <si>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</si>
  <si>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</si>
  <si>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</si>
  <si>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</si>
  <si>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</si>
  <si>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</si>
  <si>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</si>
  <si>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</si>
  <si>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</si>
  <si>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</si>
  <si>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</si>
  <si>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</si>
  <si>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</si>
  <si>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</si>
  <si>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</si>
  <si>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</si>
  <si>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</si>
  <si>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</si>
  <si>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</si>
  <si>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</si>
  <si>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</si>
  <si>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</si>
  <si>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</si>
  <si>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</si>
  <si>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</si>
  <si>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</si>
  <si>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</si>
  <si>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</si>
  <si>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</si>
  <si>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</si>
  <si>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</si>
  <si>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</si>
  <si>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</si>
  <si>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</si>
  <si>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</si>
  <si>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</si>
  <si>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</si>
  <si>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</si>
  <si>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</si>
  <si>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</si>
  <si>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</si>
  <si>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</si>
  <si>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</si>
  <si>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</si>
  <si>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</si>
  <si>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</si>
  <si>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</si>
  <si>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</si>
  <si>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</si>
  <si>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</si>
  <si>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</si>
  <si>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</si>
  <si>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</si>
  <si>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</si>
  <si>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</si>
  <si>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</si>
  <si>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</si>
  <si>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</si>
  <si>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</si>
  <si>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</si>
  <si>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</si>
  <si>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</si>
  <si>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</si>
  <si>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</si>
  <si>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</si>
  <si>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</si>
  <si>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</si>
  <si>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</si>
  <si>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</si>
  <si>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</si>
  <si>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</si>
  <si>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</si>
  <si>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</si>
  <si>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</si>
  <si>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</si>
  <si>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</si>
  <si>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</si>
  <si>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</si>
  <si>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</si>
  <si>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</si>
  <si>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</si>
  <si>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</si>
  <si>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</si>
  <si>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</si>
  <si>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</si>
  <si>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</si>
  <si>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</si>
  <si>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</si>
  <si>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</si>
  <si>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</si>
  <si>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</si>
  <si>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</si>
  <si>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</si>
  <si>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</si>
  <si>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</si>
  <si>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</si>
  <si>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</si>
  <si>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</si>
  <si>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</si>
  <si>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</si>
  <si>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</si>
  <si>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</si>
  <si>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</si>
  <si>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</si>
  <si>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</si>
  <si>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</si>
  <si>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</si>
  <si>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</si>
  <si>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</si>
  <si>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</si>
  <si>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</si>
  <si>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</si>
  <si>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</si>
  <si>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</si>
  <si>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</si>
  <si>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</si>
  <si>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</si>
  <si>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</si>
  <si>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</si>
  <si>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</si>
  <si>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</si>
  <si>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</si>
  <si>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</si>
  <si>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</si>
  <si>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</si>
  <si>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</si>
  <si>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</si>
  <si>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</si>
  <si>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</si>
  <si>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</si>
  <si>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</si>
  <si>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</si>
  <si>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</si>
  <si>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</si>
  <si>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</si>
  <si>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</si>
  <si>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</si>
  <si>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</si>
  <si>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</si>
  <si>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</si>
  <si>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</si>
  <si>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</si>
  <si>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</si>
  <si>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</si>
  <si>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</si>
  <si>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</si>
  <si>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</si>
  <si>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</si>
  <si>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</si>
  <si>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</si>
  <si>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</si>
  <si>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</si>
  <si>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</si>
  <si>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</si>
  <si>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</si>
  <si>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</si>
  <si>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</si>
  <si>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</si>
  <si>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</si>
  <si>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</si>
  <si>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</si>
  <si>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</si>
  <si>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</si>
  <si>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</si>
  <si>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</si>
  <si>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</si>
  <si>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</si>
  <si>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</si>
  <si>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</si>
  <si>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</si>
  <si>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</si>
  <si>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</si>
  <si>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</si>
  <si>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</si>
  <si>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</si>
  <si>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</si>
  <si>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</si>
  <si>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</si>
  <si>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</si>
  <si>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</si>
  <si>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</si>
  <si>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</si>
  <si>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</si>
  <si>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</si>
  <si>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</si>
  <si>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</si>
  <si>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</si>
  <si>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</si>
  <si>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</si>
  <si>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</si>
  <si>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</si>
  <si>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</si>
  <si>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</si>
  <si>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</si>
  <si>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</si>
  <si>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</si>
  <si>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</si>
  <si>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</si>
  <si>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</si>
  <si>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</si>
  <si>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</si>
  <si>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</si>
  <si>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</si>
  <si>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</si>
  <si>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</si>
  <si>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</si>
  <si>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</si>
  <si>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</si>
  <si>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</si>
  <si>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</si>
  <si>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</si>
  <si>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</si>
  <si>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</si>
  <si>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</si>
  <si>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</si>
  <si>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</si>
  <si>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</si>
  <si>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</si>
  <si>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</si>
  <si>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</si>
  <si>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</si>
  <si>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</si>
  <si>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</si>
  <si>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</si>
  <si>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</si>
  <si>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</si>
  <si>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</si>
  <si>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</si>
  <si>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</si>
  <si>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</si>
  <si>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</si>
  <si>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</si>
  <si>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</si>
  <si>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</si>
  <si>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</si>
  <si>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</si>
  <si>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</si>
  <si>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</si>
  <si>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</si>
  <si>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</si>
  <si>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</si>
  <si>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</si>
  <si>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</si>
  <si>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</si>
  <si>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</si>
  <si>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</si>
  <si>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</si>
  <si>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</si>
  <si>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</si>
  <si>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</si>
  <si>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</si>
  <si>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</si>
  <si>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</si>
  <si>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</si>
  <si>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</si>
  <si>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</si>
  <si>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</si>
  <si>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</si>
  <si>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</si>
  <si>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</si>
  <si>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</si>
  <si>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</si>
  <si>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</si>
  <si>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</si>
  <si>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</si>
  <si>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</si>
  <si>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</si>
  <si>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</si>
  <si>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</si>
  <si>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</si>
  <si>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</si>
  <si>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</si>
  <si>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</si>
  <si>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</si>
  <si>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</si>
  <si>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</si>
  <si>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</si>
  <si>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</si>
  <si>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</si>
  <si>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</si>
  <si>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</si>
  <si>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</si>
  <si>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</si>
  <si>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</si>
  <si>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</si>
  <si>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</si>
  <si>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</si>
  <si>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</si>
  <si>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</si>
  <si>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</si>
  <si>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</si>
  <si>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</si>
  <si>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</si>
  <si>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</si>
  <si>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</si>
  <si>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</si>
  <si>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</si>
  <si>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</si>
  <si>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</si>
  <si>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</si>
  <si>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</si>
  <si>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</si>
  <si>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</si>
  <si>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</si>
  <si>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</si>
  <si>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</si>
  <si>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</si>
  <si>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</si>
  <si>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</si>
  <si>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</si>
  <si>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</si>
  <si>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</si>
  <si>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</si>
  <si>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</si>
  <si>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</si>
  <si>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</si>
  <si>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</si>
  <si>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</si>
  <si>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</si>
  <si>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</si>
  <si>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</si>
  <si>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</si>
  <si>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</si>
  <si>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</si>
  <si>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</si>
  <si>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</si>
  <si>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</si>
  <si>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</si>
  <si>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</si>
  <si>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</si>
  <si>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</si>
  <si>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</si>
  <si>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</si>
  <si>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</si>
  <si>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</si>
  <si>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</si>
  <si>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</si>
  <si>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</si>
  <si>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</si>
  <si>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</si>
  <si>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</si>
  <si>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</si>
  <si>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</si>
  <si>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</si>
  <si>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</si>
  <si>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</si>
  <si>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</si>
  <si>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</si>
  <si>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</si>
  <si>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</si>
  <si>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</si>
  <si>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</si>
  <si>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</si>
  <si>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</si>
  <si>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</si>
  <si>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</si>
  <si>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</si>
  <si>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</si>
  <si>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</si>
  <si>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</si>
  <si>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</si>
  <si>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</si>
  <si>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</si>
  <si>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</si>
  <si>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</si>
  <si>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</si>
  <si>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</si>
  <si>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</si>
  <si>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</si>
  <si>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</si>
  <si>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</si>
  <si>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</si>
  <si>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</si>
  <si>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</si>
  <si>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</si>
  <si>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</si>
  <si>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</si>
  <si>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</si>
  <si>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</si>
  <si>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</si>
  <si>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</si>
  <si>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</si>
  <si>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</si>
  <si>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</si>
  <si>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</si>
  <si>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</si>
  <si>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</si>
  <si>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</si>
  <si>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</si>
  <si>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</si>
  <si>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</si>
  <si>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</si>
  <si>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</si>
  <si>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</si>
  <si>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</si>
  <si>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</si>
  <si>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</si>
  <si>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</si>
  <si>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</si>
  <si>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</si>
  <si>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</si>
  <si>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</si>
  <si>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</si>
  <si>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</si>
  <si>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</si>
  <si>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</si>
  <si>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</si>
  <si>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</si>
  <si>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</si>
  <si>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</si>
  <si>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</si>
  <si>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</si>
  <si>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</si>
  <si>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</si>
  <si>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</si>
  <si>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</si>
  <si>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</si>
  <si>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</si>
  <si>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</si>
  <si>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</si>
  <si>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</si>
  <si>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</si>
  <si>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</si>
  <si>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</si>
  <si>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</si>
  <si>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</si>
  <si>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</si>
  <si>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</si>
  <si>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</si>
  <si>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</si>
  <si>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</si>
  <si>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</si>
  <si>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</si>
  <si>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</si>
  <si>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</si>
  <si>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</si>
  <si>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</si>
  <si>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</si>
  <si>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</si>
  <si>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</si>
  <si>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</si>
  <si>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</si>
  <si>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</si>
  <si>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</si>
  <si>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</si>
  <si>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</si>
  <si>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</si>
  <si>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</si>
  <si>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</si>
  <si>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</si>
  <si>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</si>
  <si>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</si>
  <si>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</si>
  <si>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</si>
  <si>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</si>
  <si>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</si>
  <si>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</si>
  <si>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</si>
  <si>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</si>
  <si>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</si>
  <si>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</si>
  <si>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</si>
  <si>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</si>
  <si>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</si>
  <si>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</si>
  <si>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</si>
  <si>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</si>
  <si>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</si>
  <si>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</si>
  <si>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</si>
  <si>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</si>
  <si>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</si>
  <si>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</si>
  <si>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</si>
  <si>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</si>
  <si>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</si>
  <si>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</si>
  <si>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</si>
  <si>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</si>
  <si>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</si>
  <si>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</si>
  <si>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</si>
  <si>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</si>
  <si>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</si>
  <si>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</si>
  <si>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</si>
  <si>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</si>
  <si>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</si>
  <si>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</si>
  <si>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</si>
  <si>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</si>
  <si>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</si>
  <si>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</si>
  <si>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</si>
  <si>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</si>
  <si>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</si>
  <si>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</si>
  <si>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</si>
  <si>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</si>
  <si>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</si>
  <si>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</si>
  <si>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</si>
  <si>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</si>
  <si>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</si>
  <si>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</si>
  <si>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</si>
  <si>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</si>
  <si>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</si>
  <si>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</si>
  <si>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</si>
  <si>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</si>
  <si>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</si>
  <si>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</si>
  <si>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</si>
  <si>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</si>
  <si>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</si>
  <si>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</si>
  <si>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</si>
  <si>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</si>
  <si>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</si>
  <si>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</si>
  <si>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</si>
  <si>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</si>
  <si>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</si>
  <si>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</si>
  <si>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</si>
  <si>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</si>
  <si>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</si>
  <si>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</si>
  <si>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</si>
  <si>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</si>
  <si>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</si>
  <si>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</si>
  <si>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</si>
  <si>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</si>
  <si>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</si>
  <si>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</si>
  <si>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</si>
  <si>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</si>
  <si>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</si>
  <si>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</si>
  <si>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</si>
  <si>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</si>
  <si>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</si>
  <si>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</si>
  <si>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</si>
  <si>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</si>
  <si>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</si>
  <si>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</si>
  <si>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</si>
  <si>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</si>
  <si>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</si>
  <si>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</si>
  <si>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</si>
  <si>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</si>
  <si>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</si>
  <si>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</si>
  <si>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</si>
  <si>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</si>
  <si>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</si>
  <si>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</si>
  <si>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</si>
  <si>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</si>
  <si>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</si>
  <si>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</si>
  <si>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</si>
  <si>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</si>
  <si>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</si>
  <si>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</si>
  <si>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</si>
  <si>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</si>
  <si>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</si>
  <si>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</si>
  <si>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</si>
  <si>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</si>
  <si>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</si>
  <si>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</si>
  <si>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</si>
  <si>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</si>
  <si>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</si>
  <si>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</si>
  <si>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</si>
  <si>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</si>
  <si>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</si>
  <si>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</si>
  <si>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</si>
  <si>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</si>
  <si>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</si>
  <si>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</si>
  <si>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</si>
  <si>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</si>
  <si>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</si>
  <si>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</si>
  <si>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</si>
  <si>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</si>
  <si>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</si>
  <si>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</si>
  <si>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</si>
  <si>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</si>
  <si>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</si>
  <si>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</si>
  <si>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</si>
  <si>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</si>
  <si>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</si>
  <si>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</si>
  <si>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</si>
  <si>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</si>
  <si>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</si>
  <si>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</si>
  <si>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</si>
  <si>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</si>
  <si>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</si>
  <si>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</si>
  <si>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</si>
  <si>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</si>
  <si>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</si>
  <si>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</si>
  <si>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</si>
  <si>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</si>
  <si>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</si>
  <si>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</si>
  <si>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</si>
  <si>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</si>
  <si>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</si>
  <si>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</si>
  <si>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</si>
  <si>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</si>
  <si>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</si>
  <si>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</si>
  <si>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</si>
  <si>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</si>
  <si>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</si>
  <si>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</si>
  <si>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</si>
  <si>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</si>
  <si>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</si>
  <si>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</si>
  <si>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</si>
  <si>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</si>
  <si>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</si>
  <si>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</si>
  <si>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</si>
  <si>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</si>
  <si>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</si>
  <si>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</si>
  <si>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</si>
  <si>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</si>
  <si>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</si>
  <si>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</si>
  <si>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</si>
  <si>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</si>
  <si>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</si>
  <si>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</si>
  <si>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</si>
  <si>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</si>
  <si>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</si>
  <si>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</si>
  <si>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</si>
  <si>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</si>
  <si>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</si>
  <si>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</si>
  <si>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</si>
  <si>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</si>
  <si>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</si>
  <si>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</si>
  <si>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</si>
  <si>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</si>
  <si>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</si>
  <si>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</si>
  <si>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</si>
  <si>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</si>
  <si>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</si>
  <si>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</si>
  <si>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</si>
  <si>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</si>
  <si>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</si>
  <si>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</si>
  <si>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</si>
  <si>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</si>
  <si>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</si>
  <si>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</si>
  <si>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</si>
  <si>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</si>
  <si>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</si>
  <si>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</si>
  <si>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</si>
  <si>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</si>
  <si>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</si>
  <si>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</si>
  <si>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</si>
  <si>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</si>
  <si>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</si>
  <si>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</si>
  <si>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</si>
  <si>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</si>
  <si>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</si>
  <si>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</si>
  <si>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</si>
  <si>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</si>
  <si>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</si>
  <si>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</si>
  <si>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</si>
  <si>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</si>
  <si>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</si>
  <si>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</si>
  <si>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</si>
  <si>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</si>
  <si>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</si>
  <si>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</si>
  <si>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</si>
  <si>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</si>
  <si>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</si>
  <si>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</si>
  <si>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</si>
  <si>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</si>
  <si>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</si>
  <si>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</si>
  <si>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</si>
  <si>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</si>
  <si>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</si>
  <si>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</si>
  <si>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</si>
  <si>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</si>
  <si>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</si>
  <si>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</si>
  <si>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</si>
  <si>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</si>
  <si>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</si>
  <si>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</si>
  <si>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</si>
  <si>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</si>
  <si>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</si>
  <si>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</si>
  <si>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</si>
  <si>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</si>
  <si>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</si>
  <si>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</si>
  <si>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</si>
  <si>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</si>
  <si>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</si>
  <si>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</si>
  <si>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</si>
  <si>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</si>
  <si>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</si>
  <si>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</si>
  <si>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</si>
  <si>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</si>
  <si>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</si>
  <si>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</si>
  <si>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</si>
  <si>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</si>
  <si>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</si>
  <si>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</si>
  <si>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</si>
  <si>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</si>
  <si>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</si>
  <si>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</si>
  <si>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</si>
  <si>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</si>
  <si>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</si>
  <si>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</si>
  <si>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</si>
  <si>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</si>
  <si>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</si>
  <si>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</si>
  <si>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</si>
  <si>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</si>
  <si>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</si>
  <si>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</si>
  <si>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</si>
  <si>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</si>
  <si>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</si>
  <si>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</si>
  <si>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</si>
  <si>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</si>
  <si>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</si>
  <si>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</si>
  <si>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</si>
  <si>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</si>
  <si>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</si>
  <si>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</si>
  <si>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</si>
  <si>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</si>
  <si>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</si>
  <si>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</si>
  <si>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</si>
  <si>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</si>
  <si>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</si>
  <si>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</si>
  <si>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</si>
  <si>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</si>
  <si>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</si>
  <si>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</si>
  <si>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</si>
  <si>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</si>
  <si>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</si>
  <si>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</si>
  <si>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</si>
  <si>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</si>
  <si>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</si>
  <si>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</si>
  <si>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</si>
  <si>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</si>
  <si>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</si>
  <si>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</si>
  <si>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</si>
  <si>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</si>
  <si>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</si>
  <si>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</si>
  <si>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</si>
  <si>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</si>
  <si>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</si>
  <si>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</si>
  <si>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</si>
  <si>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</si>
  <si>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</si>
  <si>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</si>
  <si>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</si>
  <si>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</si>
  <si>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</si>
  <si>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</si>
  <si>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</si>
  <si>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</si>
  <si>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</si>
  <si>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</si>
  <si>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</si>
  <si>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</si>
  <si>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</si>
  <si>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</si>
  <si>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</si>
  <si>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</si>
  <si>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</si>
  <si>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</si>
  <si>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</si>
  <si>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</si>
  <si>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</si>
  <si>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</si>
  <si>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</si>
  <si>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</si>
  <si>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</si>
  <si>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</si>
  <si>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</si>
  <si>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</si>
  <si>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</si>
  <si>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</si>
  <si>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</si>
  <si>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</si>
  <si>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</si>
  <si>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</si>
  <si>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</si>
  <si>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</si>
  <si>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</si>
  <si>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</si>
  <si>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</si>
  <si>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</si>
  <si>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</si>
  <si>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</si>
  <si>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</si>
  <si>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</si>
  <si>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</si>
  <si>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</si>
  <si>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</si>
  <si>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</si>
  <si>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</si>
  <si>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</si>
  <si>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</si>
  <si>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</si>
  <si>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</si>
  <si>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</si>
  <si>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</si>
  <si>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</si>
  <si>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</si>
  <si>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</si>
  <si>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</si>
  <si>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</si>
  <si>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</si>
  <si>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</si>
  <si>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</si>
  <si>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</si>
  <si>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</si>
  <si>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</si>
  <si>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</si>
  <si>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</si>
  <si>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</si>
  <si>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</si>
  <si>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</si>
  <si>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</si>
  <si>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</si>
  <si>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</si>
  <si>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</si>
  <si>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</si>
  <si>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</si>
  <si>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</si>
  <si>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</si>
  <si>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</si>
  <si>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</si>
  <si>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</si>
  <si>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</si>
  <si>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</si>
  <si>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</si>
  <si>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</si>
  <si>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</si>
  <si>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</si>
  <si>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</si>
  <si>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</si>
  <si>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</si>
  <si>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</si>
  <si>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</si>
  <si>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</si>
  <si>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</si>
  <si>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</si>
  <si>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</si>
  <si>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</si>
  <si>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</si>
  <si>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</si>
  <si>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</si>
  <si>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</si>
  <si>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</si>
  <si>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</si>
  <si>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</si>
  <si>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</si>
  <si>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</si>
  <si>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</si>
  <si>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</si>
  <si>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</si>
  <si>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</si>
  <si>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</si>
  <si>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</si>
  <si>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</si>
  <si>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</si>
  <si>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</si>
  <si>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</si>
  <si>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</si>
  <si>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</si>
  <si>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</si>
  <si>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</si>
  <si>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</si>
  <si>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</si>
  <si>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</si>
  <si>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</si>
  <si>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</si>
  <si>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</si>
  <si>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</si>
  <si>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</si>
  <si>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</si>
  <si>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</si>
  <si>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</si>
  <si>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</si>
  <si>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</si>
  <si>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</si>
  <si>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</si>
  <si>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</si>
  <si>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</si>
  <si>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</si>
  <si>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</si>
  <si>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</si>
  <si>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</si>
  <si>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</si>
  <si>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</si>
  <si>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</si>
  <si>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</si>
  <si>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</si>
  <si>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</si>
  <si>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</si>
  <si>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</si>
  <si>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</si>
  <si>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</si>
  <si>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</si>
  <si>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</si>
  <si>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</si>
  <si>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</si>
  <si>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</si>
  <si>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</si>
  <si>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</si>
  <si>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</si>
  <si>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</si>
  <si>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</si>
  <si>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</si>
  <si>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</si>
  <si>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</si>
  <si>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</si>
  <si>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</si>
  <si>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</si>
  <si>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</si>
  <si>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</si>
  <si>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</si>
  <si>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</si>
  <si>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</si>
  <si>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</si>
  <si>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</si>
  <si>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</si>
  <si>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</si>
  <si>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</si>
  <si>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</si>
  <si>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</si>
  <si>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</si>
  <si>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</si>
  <si>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</si>
  <si>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</si>
  <si>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</si>
  <si>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</si>
  <si>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</si>
  <si>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</si>
  <si>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</si>
  <si>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</si>
  <si>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</si>
  <si>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</si>
  <si>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</si>
  <si>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</si>
  <si>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</si>
  <si>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</si>
  <si>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</si>
  <si>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</si>
  <si>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</si>
  <si>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</si>
  <si>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</si>
  <si>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</si>
  <si>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</si>
  <si>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</si>
  <si>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</si>
  <si>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</si>
  <si>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</si>
  <si>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</si>
  <si>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</si>
  <si>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</si>
  <si>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</si>
  <si>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</si>
  <si>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</si>
  <si>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</si>
  <si>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</si>
  <si>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</si>
  <si>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</si>
  <si>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</si>
  <si>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</si>
  <si>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</si>
  <si>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</si>
  <si>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</si>
  <si>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</si>
  <si>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</si>
  <si>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</si>
  <si>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</si>
  <si>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</si>
  <si>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</si>
  <si>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</si>
  <si>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</si>
  <si>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</si>
  <si>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</si>
  <si>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</si>
  <si>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</si>
  <si>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</si>
  <si>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</si>
  <si>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</si>
  <si>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</si>
  <si>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</si>
  <si>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</si>
  <si>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</si>
  <si>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</si>
  <si>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</si>
  <si>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</si>
  <si>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</si>
  <si>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</si>
  <si>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</si>
  <si>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</si>
  <si>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</si>
  <si>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</si>
  <si>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</si>
  <si>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</si>
  <si>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</si>
  <si>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</si>
  <si>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</si>
  <si>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</si>
  <si>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</si>
  <si>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</si>
  <si>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</si>
  <si>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</si>
  <si>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</si>
  <si>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</si>
  <si>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</si>
  <si>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</si>
  <si>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</si>
  <si>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</si>
  <si>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</si>
  <si>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</si>
  <si>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</si>
  <si>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</si>
  <si>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</si>
  <si>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</si>
  <si>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</si>
  <si>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</si>
  <si>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</si>
  <si>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</si>
  <si>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</si>
  <si>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</si>
  <si>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</si>
  <si>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</si>
  <si>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</si>
  <si>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</si>
  <si>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</si>
  <si>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</si>
  <si>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</si>
  <si>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</si>
  <si>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</si>
  <si>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</si>
  <si>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</si>
  <si>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</si>
  <si>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</si>
  <si>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</si>
  <si>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</si>
  <si>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</si>
  <si>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</si>
  <si>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</si>
  <si>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</si>
  <si>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</si>
  <si>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</si>
  <si>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</si>
  <si>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</si>
  <si>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</si>
  <si>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</si>
  <si>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</si>
  <si>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</si>
  <si>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</si>
  <si>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</si>
  <si>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</si>
  <si>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</si>
  <si>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</si>
  <si>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</si>
  <si>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</si>
  <si>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</si>
  <si>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</si>
  <si>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</si>
  <si>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</si>
  <si>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</si>
  <si>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</si>
  <si>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</si>
  <si>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</si>
  <si>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</si>
  <si>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</si>
  <si>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</si>
  <si>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</si>
  <si>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</si>
  <si>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</si>
  <si>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</si>
  <si>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</si>
  <si>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</si>
  <si>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</si>
  <si>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</si>
  <si>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</si>
  <si>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</si>
  <si>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</si>
  <si>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</si>
  <si>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</si>
  <si>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</si>
  <si>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</si>
  <si>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</si>
  <si>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</si>
  <si>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</si>
  <si>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</si>
  <si>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</si>
  <si>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</si>
  <si>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</si>
  <si>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</si>
  <si>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</si>
  <si>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</si>
  <si>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</si>
  <si>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</si>
  <si>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</si>
  <si>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</si>
  <si>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</si>
  <si>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</si>
  <si>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</si>
  <si>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</si>
  <si>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</si>
  <si>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</si>
  <si>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</si>
  <si>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</si>
  <si>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</si>
  <si>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</si>
  <si>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</si>
  <si>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</si>
  <si>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</si>
  <si>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</si>
  <si>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</si>
  <si>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</si>
  <si>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</si>
  <si>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</si>
  <si>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</si>
  <si>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</si>
  <si>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</si>
  <si>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</si>
  <si>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</si>
  <si>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</si>
  <si>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</si>
  <si>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</si>
  <si>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</si>
  <si>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</si>
  <si>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</si>
  <si>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</si>
  <si>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</si>
  <si>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</si>
  <si>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</si>
  <si>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</si>
  <si>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</si>
  <si>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</si>
  <si>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</si>
  <si>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</si>
  <si>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</si>
  <si>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</si>
  <si>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</si>
  <si>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</si>
  <si>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</si>
  <si>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</si>
  <si>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</si>
  <si>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</si>
  <si>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</si>
  <si>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</si>
  <si>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</si>
  <si>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</si>
  <si>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</si>
  <si>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</si>
  <si>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</si>
  <si>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</si>
  <si>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</si>
  <si>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</si>
  <si>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</si>
  <si>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</si>
  <si>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</si>
  <si>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</si>
  <si>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</si>
  <si>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</si>
  <si>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</si>
  <si>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</si>
  <si>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</si>
  <si>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</si>
  <si>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</si>
  <si>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</si>
  <si>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</si>
  <si>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</si>
  <si>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</si>
  <si>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</si>
  <si>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</si>
  <si>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</si>
  <si>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</si>
  <si>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</si>
  <si>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</si>
  <si>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</si>
  <si>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</si>
  <si>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</si>
  <si>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</si>
  <si>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</si>
  <si>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</si>
  <si>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</si>
  <si>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</si>
  <si>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</si>
  <si>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</si>
  <si>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</si>
  <si>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</si>
  <si>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</si>
  <si>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</si>
  <si>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</si>
  <si>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</si>
  <si>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</si>
  <si>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</si>
  <si>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</si>
  <si>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</si>
  <si>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</si>
  <si>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</si>
  <si>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</si>
  <si>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</si>
  <si>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</si>
  <si>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</si>
  <si>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</si>
  <si>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</si>
  <si>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</si>
  <si>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</si>
  <si>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</si>
  <si>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</si>
  <si>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</si>
  <si>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</si>
  <si>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</si>
  <si>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</si>
  <si>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</si>
  <si>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</si>
  <si>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</si>
  <si>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</si>
  <si>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</si>
  <si>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</si>
  <si>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</si>
  <si>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</si>
  <si>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</si>
  <si>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</si>
  <si>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</si>
  <si>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</si>
  <si>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</si>
  <si>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</si>
  <si>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</si>
  <si>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</si>
  <si>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</si>
  <si>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</si>
  <si>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</si>
  <si>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</si>
  <si>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</si>
  <si>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</si>
  <si>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</si>
  <si>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</si>
  <si>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</si>
  <si>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</si>
  <si>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</si>
  <si>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</si>
  <si>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</si>
  <si>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</si>
  <si>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</si>
  <si>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</si>
  <si>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</si>
  <si>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</si>
  <si>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</si>
  <si>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</si>
  <si>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</si>
  <si>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</si>
  <si>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</si>
  <si>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</si>
  <si>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</si>
  <si>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</si>
  <si>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</si>
  <si>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</si>
  <si>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</si>
  <si>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</si>
  <si>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</si>
  <si>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</si>
  <si>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</si>
  <si>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</si>
  <si>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</si>
  <si>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</si>
  <si>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</si>
  <si>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</si>
  <si>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</si>
  <si>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</si>
  <si>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</si>
  <si>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</si>
  <si>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</si>
  <si>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</si>
  <si>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</si>
  <si>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</si>
  <si>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</si>
  <si>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</si>
  <si>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</si>
  <si>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</si>
  <si>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</si>
  <si>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</si>
  <si>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</si>
  <si>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</si>
  <si>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</si>
  <si>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</si>
  <si>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</si>
  <si>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</si>
  <si>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</si>
  <si>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</si>
  <si>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</si>
  <si>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</si>
  <si>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</si>
  <si>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</si>
  <si>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</si>
  <si>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</si>
  <si>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</si>
  <si>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</si>
  <si>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</si>
  <si>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</si>
  <si>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</si>
  <si>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</si>
  <si>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</si>
  <si>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</si>
  <si>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</si>
  <si>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</si>
  <si>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</si>
  <si>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</si>
  <si>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</si>
  <si>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</si>
  <si>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</si>
  <si>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</si>
  <si>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</si>
  <si>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</si>
  <si>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</si>
  <si>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</si>
  <si>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</si>
  <si>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</si>
  <si>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</si>
  <si>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</si>
  <si>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</si>
  <si>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</si>
  <si>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</si>
  <si>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</si>
  <si>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</si>
  <si>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</si>
  <si>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</si>
  <si>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</si>
  <si>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</si>
  <si>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</si>
  <si>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</si>
  <si>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</si>
  <si>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</si>
  <si>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</si>
  <si>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</si>
  <si>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</si>
  <si>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</si>
  <si>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</si>
  <si>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</si>
  <si>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</si>
  <si>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</si>
  <si>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</si>
  <si>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</si>
  <si>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</si>
  <si>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</si>
  <si>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</si>
  <si>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</si>
  <si>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</si>
  <si>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</si>
  <si>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</si>
  <si>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</si>
  <si>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</si>
  <si>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</si>
  <si>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</si>
  <si>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</si>
  <si>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</si>
  <si>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</si>
  <si>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</si>
  <si>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</si>
  <si>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</si>
  <si>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</si>
  <si>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</si>
  <si>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</si>
  <si>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</si>
  <si>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</si>
  <si>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</si>
  <si>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</si>
  <si>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</si>
  <si>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</si>
  <si>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</si>
  <si>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</si>
  <si>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</si>
  <si>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</si>
  <si>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</si>
  <si>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</si>
  <si>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</si>
  <si>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</si>
  <si>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</si>
  <si>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</si>
  <si>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</si>
  <si>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</si>
  <si>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</si>
  <si>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</si>
  <si>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</si>
  <si>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</si>
  <si>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</si>
  <si>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</si>
  <si>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</si>
  <si>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</si>
  <si>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</si>
  <si>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</si>
  <si>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</si>
  <si>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</si>
  <si>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</si>
  <si>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</si>
  <si>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</si>
  <si>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</si>
  <si>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</si>
  <si>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</si>
  <si>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</si>
  <si>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</si>
  <si>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</si>
  <si>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</si>
  <si>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</si>
  <si>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</si>
  <si>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</si>
  <si>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</si>
  <si>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</si>
  <si>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</si>
  <si>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</si>
  <si>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</si>
  <si>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</si>
  <si>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</si>
  <si>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</si>
  <si>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</si>
  <si>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</si>
  <si>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</si>
  <si>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</si>
  <si>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</si>
  <si>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</si>
  <si>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</si>
  <si>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</si>
  <si>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</si>
  <si>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</si>
  <si>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</si>
  <si>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</si>
  <si>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</si>
  <si>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</si>
  <si>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</si>
  <si>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</si>
  <si>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</si>
  <si>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</si>
  <si>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</si>
  <si>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</si>
  <si>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</si>
  <si>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</si>
  <si>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</si>
  <si>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</si>
  <si>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</si>
  <si>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</si>
  <si>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</si>
  <si>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</si>
  <si>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</si>
  <si>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</si>
  <si>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</si>
  <si>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</si>
  <si>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</si>
  <si>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</si>
  <si>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</si>
  <si>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</si>
  <si>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</si>
  <si>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</si>
  <si>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</si>
  <si>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</si>
  <si>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</si>
  <si>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</si>
  <si>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</si>
  <si>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</si>
  <si>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</si>
  <si>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</si>
  <si>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</si>
  <si>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</si>
  <si>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</si>
  <si>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</si>
  <si>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</si>
  <si>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</si>
  <si>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</si>
  <si>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</si>
  <si>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</si>
  <si>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</si>
  <si>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</si>
  <si>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</si>
  <si>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</si>
  <si>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</si>
  <si>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</si>
  <si>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</si>
  <si>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</si>
  <si>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</si>
  <si>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</si>
  <si>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</si>
  <si>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</si>
  <si>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</si>
  <si>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</si>
  <si>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</si>
  <si>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</si>
  <si>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</si>
  <si>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</si>
  <si>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</si>
  <si>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</si>
  <si>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</si>
  <si>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</si>
  <si>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</si>
  <si>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</si>
  <si>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</si>
  <si>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</si>
  <si>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</si>
  <si>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</si>
  <si>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</si>
  <si>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</si>
  <si>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</si>
  <si>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</si>
  <si>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</si>
  <si>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</si>
  <si>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</si>
  <si>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</si>
  <si>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</si>
  <si>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</si>
  <si>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</si>
  <si>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</si>
  <si>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</si>
  <si>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</si>
  <si>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</si>
  <si>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</si>
  <si>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</si>
  <si>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</si>
  <si>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</si>
  <si>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</si>
  <si>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</si>
  <si>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</si>
  <si>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</si>
  <si>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</si>
  <si>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</si>
  <si>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</si>
  <si>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</si>
  <si>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</si>
  <si>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</si>
  <si>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</si>
  <si>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</si>
  <si>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</si>
  <si>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</si>
  <si>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</si>
  <si>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</si>
  <si>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</si>
  <si>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</si>
  <si>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</si>
  <si>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</si>
  <si>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</si>
  <si>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</si>
  <si>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</si>
  <si>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</si>
  <si>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</si>
  <si>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</si>
  <si>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</si>
  <si>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</si>
  <si>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</si>
  <si>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</si>
  <si>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</si>
  <si>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</si>
  <si>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</si>
  <si>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</si>
  <si>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</si>
  <si>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</si>
  <si>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</si>
  <si>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</si>
  <si>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</si>
  <si>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</si>
  <si>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</si>
  <si>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</si>
  <si>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</si>
  <si>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</si>
  <si>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</si>
  <si>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</si>
  <si>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</si>
  <si>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</si>
  <si>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</si>
  <si>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</si>
  <si>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</si>
  <si>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</si>
  <si>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</si>
  <si>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</si>
  <si>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</si>
  <si>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</si>
  <si>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</si>
  <si>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</si>
  <si>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</si>
  <si>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</si>
  <si>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</si>
  <si>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</si>
  <si>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</si>
  <si>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</si>
  <si>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</si>
  <si>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</si>
  <si>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</si>
  <si>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</si>
  <si>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</si>
  <si>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</si>
  <si>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</si>
  <si>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</si>
  <si>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</si>
  <si>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</si>
  <si>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</si>
  <si>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</si>
  <si>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</si>
  <si>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</si>
  <si>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</si>
  <si>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</si>
  <si>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</si>
  <si>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</si>
  <si>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</si>
  <si>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</si>
  <si>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</si>
  <si>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</si>
  <si>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</si>
  <si>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</si>
  <si>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</si>
  <si>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</si>
  <si>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</si>
  <si>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</si>
  <si>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</si>
  <si>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</si>
  <si>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</si>
  <si>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</si>
  <si>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</si>
  <si>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</si>
  <si>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</si>
  <si>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</si>
  <si>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</si>
  <si>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</si>
  <si>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</si>
  <si>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</si>
  <si>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</si>
  <si>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</si>
  <si>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</si>
  <si>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</si>
  <si>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</si>
  <si>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</si>
  <si>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</si>
  <si>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</si>
  <si>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</si>
  <si>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</si>
  <si>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</si>
  <si>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</si>
  <si>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</si>
  <si>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</si>
  <si>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</si>
  <si>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</si>
  <si>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</si>
  <si>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</si>
  <si>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</si>
  <si>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</si>
  <si>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</si>
  <si>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</si>
  <si>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</si>
  <si>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</si>
  <si>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</si>
  <si>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</si>
  <si>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</si>
  <si>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</si>
  <si>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</si>
  <si>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</si>
  <si>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</si>
  <si>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</si>
  <si>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</si>
  <si>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</si>
  <si>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</si>
  <si>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</si>
  <si>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</si>
  <si>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</si>
  <si>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</si>
  <si>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</si>
  <si>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</si>
  <si>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</si>
  <si>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</si>
  <si>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</si>
  <si>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</si>
  <si>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</si>
  <si>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</si>
  <si>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</si>
  <si>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</si>
  <si>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</si>
  <si>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</si>
  <si>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</si>
  <si>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</si>
  <si>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</si>
  <si>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</si>
  <si>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</si>
  <si>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</si>
  <si>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</si>
  <si>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</si>
  <si>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</si>
  <si>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</si>
  <si>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</si>
  <si>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</si>
  <si>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</si>
  <si>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</si>
  <si>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</si>
  <si>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</si>
  <si>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</si>
  <si>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</si>
  <si>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</si>
  <si>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</si>
  <si>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</si>
  <si>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</si>
  <si>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</si>
  <si>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</si>
  <si>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</si>
  <si>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</si>
  <si>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</si>
  <si>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</si>
  <si>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</si>
  <si>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</si>
  <si>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</si>
  <si>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</si>
  <si>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</si>
  <si>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</si>
  <si>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</si>
  <si>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</si>
  <si>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</si>
  <si>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</si>
  <si>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</si>
  <si>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</si>
  <si>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</si>
  <si>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</si>
  <si>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</si>
  <si>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</si>
  <si>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</si>
  <si>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</si>
  <si>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</si>
  <si>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</si>
  <si>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</si>
  <si>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</si>
  <si>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</si>
  <si>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</si>
  <si>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</si>
  <si>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</si>
  <si>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</si>
  <si>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</si>
  <si>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</si>
  <si>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</si>
  <si>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</si>
  <si>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</si>
  <si>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</si>
  <si>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</si>
  <si>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</si>
  <si>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</si>
  <si>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</si>
  <si>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</si>
  <si>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</si>
  <si>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</si>
  <si>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</si>
  <si>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</si>
  <si>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</si>
  <si>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</si>
  <si>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</si>
  <si>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</si>
  <si>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</si>
  <si>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</si>
  <si>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</si>
  <si>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</si>
  <si>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</si>
  <si>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</si>
  <si>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</si>
  <si>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</si>
  <si>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</si>
  <si>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</si>
  <si>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</si>
  <si>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</si>
  <si>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</si>
  <si>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</si>
  <si>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</si>
  <si>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</si>
  <si>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</si>
  <si>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</si>
  <si>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</si>
  <si>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</si>
  <si>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</si>
  <si>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</si>
  <si>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</si>
  <si>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</si>
  <si>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</si>
  <si>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</si>
  <si>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</si>
  <si>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</si>
  <si>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</si>
  <si>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</si>
  <si>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</si>
  <si>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</si>
  <si>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</si>
  <si>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</si>
  <si>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</si>
  <si>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</si>
  <si>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</si>
  <si>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</si>
  <si>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</si>
  <si>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</si>
  <si>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</si>
  <si>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</si>
  <si>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</si>
  <si>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</si>
  <si>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</si>
  <si>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</si>
  <si>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</si>
  <si>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</si>
  <si>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</si>
  <si>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</si>
  <si>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</si>
  <si>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</si>
  <si>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</si>
  <si>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</si>
  <si>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</si>
  <si>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</si>
  <si>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</si>
  <si>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</si>
  <si>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</si>
  <si>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</si>
  <si>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</si>
  <si>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</si>
  <si>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</si>
  <si>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</si>
  <si>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</si>
  <si>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</si>
  <si>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</si>
  <si>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</si>
  <si>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</si>
  <si>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</si>
  <si>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</si>
  <si>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</si>
  <si>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</si>
  <si>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</si>
  <si>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</si>
  <si>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</si>
  <si>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</si>
  <si>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</si>
  <si>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</si>
  <si>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</si>
  <si>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</si>
  <si>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</si>
  <si>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</si>
  <si>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</si>
  <si>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</si>
  <si>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</si>
  <si>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</si>
  <si>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</si>
  <si>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</si>
  <si>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</si>
  <si>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</si>
  <si>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</si>
  <si>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</si>
  <si>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</si>
  <si>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</si>
  <si>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</si>
  <si>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</si>
  <si>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</si>
  <si>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</si>
  <si>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</si>
  <si>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</si>
  <si>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</si>
  <si>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</si>
  <si>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</si>
  <si>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</si>
  <si>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</si>
  <si>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</si>
  <si>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</si>
  <si>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</si>
  <si>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</si>
  <si>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</si>
  <si>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</si>
  <si>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</si>
  <si>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</si>
  <si>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</si>
  <si>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</si>
  <si>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</si>
  <si>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</si>
  <si>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</si>
  <si>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</si>
  <si>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</si>
  <si>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</si>
  <si>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</si>
  <si>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</si>
  <si>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</si>
  <si>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</si>
  <si>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</si>
  <si>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</si>
  <si>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</si>
  <si>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</si>
  <si>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</si>
  <si>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</si>
  <si>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</si>
  <si>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</si>
  <si>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</si>
  <si>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</si>
  <si>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</si>
  <si>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</si>
  <si>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</si>
  <si>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</si>
  <si>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</si>
  <si>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</si>
  <si>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</si>
  <si>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</si>
  <si>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</si>
  <si>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</si>
  <si>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</si>
  <si>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</si>
  <si>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</si>
  <si>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</si>
  <si>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</si>
  <si>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</si>
  <si>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</si>
  <si>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</si>
  <si>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</si>
  <si>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</si>
  <si>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</si>
  <si>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</si>
  <si>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</si>
  <si>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</si>
  <si>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</si>
  <si>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</si>
  <si>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</si>
  <si>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</si>
  <si>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</si>
  <si>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</si>
  <si>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</si>
  <si>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</si>
  <si>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</si>
  <si>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</si>
  <si>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</si>
  <si>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</si>
  <si>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</si>
  <si>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</si>
  <si>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</si>
  <si>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</si>
  <si>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</si>
  <si>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</si>
  <si>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</si>
  <si>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</si>
  <si>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</si>
  <si>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</si>
  <si>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</si>
  <si>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</si>
  <si>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</si>
  <si>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</si>
  <si>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</si>
  <si>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</si>
  <si>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</si>
  <si>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</si>
  <si>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</si>
  <si>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</si>
  <si>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</si>
  <si>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</si>
  <si>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</si>
  <si>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</si>
  <si>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</si>
  <si>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</si>
  <si>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</si>
  <si>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</si>
  <si>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</si>
  <si>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</si>
  <si>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</si>
  <si>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</si>
  <si>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</si>
  <si>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</si>
  <si>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</si>
  <si>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</si>
  <si>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</si>
  <si>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</si>
  <si>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</si>
  <si>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</si>
  <si>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</si>
  <si>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</si>
  <si>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</si>
  <si>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</si>
  <si>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</si>
  <si>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</si>
  <si>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</si>
  <si>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</si>
  <si>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</si>
  <si>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</si>
  <si>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</si>
  <si>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</si>
  <si>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</si>
  <si>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</si>
  <si>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</si>
  <si>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</si>
  <si>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</si>
  <si>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</si>
  <si>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</si>
  <si>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</si>
  <si>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</si>
  <si>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</si>
  <si>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</si>
  <si>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</si>
  <si>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</si>
  <si>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</si>
  <si>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</si>
  <si>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</si>
  <si>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</si>
  <si>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</si>
  <si>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</si>
  <si>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</si>
  <si>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</si>
  <si>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</si>
  <si>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</si>
  <si>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</si>
  <si>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</si>
  <si>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</si>
  <si>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</si>
  <si>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</si>
  <si>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</si>
  <si>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</si>
  <si>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</si>
  <si>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</si>
  <si>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</si>
  <si>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</si>
  <si>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</si>
  <si>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</si>
  <si>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</si>
  <si>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</si>
  <si>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</si>
  <si>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</si>
  <si>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</si>
  <si>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</si>
  <si>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</si>
  <si>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</si>
  <si>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</si>
  <si>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</si>
  <si>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</si>
  <si>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</si>
  <si>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</si>
  <si>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</si>
  <si>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</si>
  <si>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</si>
  <si>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</si>
  <si>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</si>
  <si>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</si>
  <si>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</si>
  <si>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</si>
  <si>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</si>
  <si>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</si>
  <si>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</si>
  <si>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</si>
  <si>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</si>
  <si>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</si>
  <si>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</si>
  <si>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</si>
  <si>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</si>
  <si>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</si>
  <si>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</si>
  <si>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</si>
  <si>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</si>
  <si>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</si>
  <si>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</si>
  <si>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</si>
  <si>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</si>
  <si>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</si>
  <si>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</si>
  <si>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</si>
  <si>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</si>
  <si>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</si>
  <si>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</si>
  <si>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</si>
  <si>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</si>
  <si>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</si>
  <si>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</si>
  <si>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</si>
  <si>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</si>
  <si>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</si>
  <si>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</si>
  <si>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</si>
  <si>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</si>
  <si>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</si>
  <si>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</si>
  <si>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</si>
  <si>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</si>
  <si>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</si>
  <si>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</si>
  <si>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</si>
  <si>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</si>
  <si>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</si>
  <si>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</si>
  <si>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</si>
  <si>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</si>
  <si>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</si>
  <si>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</si>
  <si>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</si>
  <si>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</si>
  <si>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</si>
  <si>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</si>
  <si>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</si>
  <si>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</si>
  <si>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</si>
  <si>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</si>
  <si>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</si>
  <si>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</si>
  <si>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</si>
  <si>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</si>
  <si>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</si>
  <si>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</si>
  <si>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</si>
  <si>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</si>
  <si>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</si>
  <si>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</si>
  <si>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</si>
  <si>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</si>
  <si>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</si>
  <si>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</si>
  <si>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</si>
  <si>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</si>
  <si>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</si>
  <si>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</si>
  <si>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</si>
  <si>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</si>
  <si>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</si>
  <si>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</si>
  <si>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</si>
  <si>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</si>
  <si>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</si>
  <si>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</si>
  <si>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</si>
  <si>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</si>
  <si>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</si>
  <si>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</si>
  <si>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</si>
  <si>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</si>
  <si>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</si>
  <si>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</si>
  <si>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</si>
  <si>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</si>
  <si>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</si>
  <si>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</si>
  <si>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</si>
  <si>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</si>
  <si>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</si>
  <si>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</si>
  <si>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</si>
  <si>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</si>
  <si>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</si>
  <si>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</si>
  <si>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</si>
  <si>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</si>
  <si>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</si>
  <si>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</si>
  <si>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</si>
  <si>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</si>
  <si>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</si>
  <si>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</si>
  <si>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</si>
  <si>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</si>
  <si>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</si>
  <si>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</si>
  <si>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</si>
  <si>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</si>
  <si>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</si>
  <si>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</si>
  <si>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</si>
  <si>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</si>
  <si>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</si>
  <si>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</si>
  <si>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</si>
  <si>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</si>
  <si>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</si>
  <si>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</si>
  <si>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</si>
  <si>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</si>
  <si>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</si>
  <si>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</si>
  <si>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</si>
  <si>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</si>
  <si>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</si>
  <si>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</si>
  <si>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</si>
  <si>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</si>
  <si>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</si>
  <si>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</si>
  <si>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</si>
  <si>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</si>
  <si>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</si>
  <si>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</si>
  <si>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</si>
  <si>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</si>
  <si>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</si>
  <si>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</si>
  <si>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</si>
  <si>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</si>
  <si>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</si>
  <si>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</si>
  <si>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</si>
  <si>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</si>
  <si>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</si>
  <si>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</si>
  <si>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</si>
  <si>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</si>
  <si>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</si>
  <si>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</si>
  <si>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</si>
  <si>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</si>
  <si>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</si>
  <si>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</si>
  <si>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</si>
  <si>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</si>
  <si>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</si>
  <si>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</si>
  <si>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</si>
  <si>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</si>
  <si>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</si>
  <si>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</si>
  <si>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</si>
  <si>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</si>
  <si>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</si>
  <si>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</si>
  <si>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</si>
  <si>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</si>
  <si>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</si>
  <si>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</si>
  <si>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</si>
  <si>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</si>
  <si>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</si>
  <si>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</si>
  <si>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</si>
  <si>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</si>
  <si>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</si>
  <si>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</si>
  <si>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</si>
  <si>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</si>
  <si>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</si>
  <si>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</si>
  <si>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</si>
  <si>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</si>
  <si>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</si>
  <si>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</si>
  <si>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</si>
  <si>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</si>
  <si>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</si>
  <si>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</si>
  <si>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</si>
  <si>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</si>
  <si>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</si>
  <si>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</si>
  <si>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</si>
  <si>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</si>
  <si>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</si>
  <si>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</si>
  <si>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</si>
  <si>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</si>
  <si>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</si>
  <si>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</si>
  <si>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</si>
  <si>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</si>
  <si>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</si>
  <si>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</si>
  <si>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</si>
  <si>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</si>
  <si>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</si>
  <si>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</si>
  <si>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</si>
  <si>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</si>
  <si>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</si>
  <si>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</si>
  <si>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</si>
  <si>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</si>
  <si>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</si>
  <si>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</si>
  <si>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</si>
  <si>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</si>
  <si>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</si>
  <si>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</si>
  <si>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</si>
  <si>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</si>
  <si>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</si>
  <si>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</si>
  <si>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</si>
  <si>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</si>
  <si>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</si>
  <si>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</si>
  <si>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</si>
  <si>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</si>
  <si>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</si>
  <si>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</si>
  <si>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</si>
  <si>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</si>
  <si>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</si>
  <si>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</si>
  <si>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</si>
  <si>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</si>
  <si>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</si>
  <si>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</si>
  <si>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</si>
  <si>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</si>
  <si>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</si>
  <si>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</si>
  <si>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</si>
  <si>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</si>
  <si>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</si>
  <si>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</si>
  <si>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</si>
  <si>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</si>
  <si>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</si>
  <si>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</si>
  <si>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</si>
  <si>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</si>
  <si>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</si>
  <si>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</si>
  <si>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</si>
  <si>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</si>
  <si>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</si>
  <si>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</si>
  <si>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</si>
  <si>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</si>
  <si>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</si>
  <si>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</si>
  <si>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</si>
  <si>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</si>
  <si>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</si>
  <si>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</si>
  <si>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</si>
  <si>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</si>
  <si>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</si>
  <si>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</si>
  <si>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</si>
  <si>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</si>
  <si>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</si>
  <si>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</si>
  <si>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</si>
  <si>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</si>
  <si>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</si>
  <si>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</si>
  <si>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</si>
  <si>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</si>
  <si>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</si>
  <si>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</si>
  <si>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</si>
  <si>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</si>
  <si>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</si>
  <si>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</si>
  <si>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</si>
  <si>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</si>
  <si>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</si>
  <si>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</si>
  <si>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</si>
  <si>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</si>
  <si>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</si>
  <si>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</si>
  <si>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</si>
  <si>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</si>
  <si>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</si>
  <si>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</si>
  <si>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</si>
  <si>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</si>
  <si>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</si>
  <si>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</si>
  <si>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</si>
  <si>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</si>
  <si>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</si>
  <si>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</si>
  <si>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</si>
  <si>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</si>
  <si>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</si>
  <si>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</si>
  <si>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</si>
  <si>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</si>
  <si>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</si>
  <si>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</si>
  <si>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</si>
  <si>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</si>
  <si>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</si>
  <si>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</si>
  <si>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</si>
  <si>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</si>
  <si>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</si>
  <si>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</si>
  <si>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</si>
  <si>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</si>
  <si>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</si>
  <si>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</si>
  <si>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</si>
  <si>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</si>
  <si>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</si>
  <si>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</si>
  <si>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</si>
  <si>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</si>
  <si>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</si>
  <si>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</si>
  <si>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</si>
  <si>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</si>
  <si>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</si>
  <si>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</si>
  <si>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</si>
  <si>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</si>
  <si>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</si>
  <si>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</si>
  <si>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</si>
  <si>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</si>
  <si>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</si>
  <si>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</si>
  <si>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</si>
  <si>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</si>
  <si>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</si>
  <si>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</si>
  <si>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</si>
  <si>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</si>
  <si>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</si>
  <si>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</si>
  <si>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</si>
  <si>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</si>
  <si>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</si>
  <si>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</si>
  <si>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</si>
  <si>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</si>
  <si>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</si>
  <si>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</si>
  <si>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</si>
  <si>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</si>
  <si>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</si>
  <si>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</si>
  <si>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</si>
  <si>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</si>
  <si>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</si>
  <si>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</si>
  <si>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</si>
  <si>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</si>
  <si>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</si>
  <si>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</si>
  <si>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</si>
  <si>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</si>
  <si>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</si>
  <si>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</si>
  <si>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</si>
  <si>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</si>
  <si>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</si>
  <si>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</si>
  <si>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</si>
  <si>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</si>
  <si>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</si>
  <si>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</si>
  <si>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</si>
  <si>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</si>
  <si>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</si>
  <si>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</si>
  <si>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</si>
  <si>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</si>
  <si>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</si>
  <si>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</si>
  <si>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</si>
  <si>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</si>
  <si>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</si>
  <si>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</si>
  <si>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</si>
  <si>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</si>
  <si>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</si>
  <si>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</si>
  <si>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</si>
  <si>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</si>
  <si>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</si>
  <si>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</si>
  <si>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</si>
  <si>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</si>
  <si>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</si>
  <si>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</si>
  <si>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</si>
  <si>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</si>
  <si>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</si>
  <si>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</si>
  <si>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</si>
  <si>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</si>
  <si>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</si>
  <si>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</si>
  <si>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</si>
  <si>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</si>
  <si>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</si>
  <si>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</si>
  <si>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</si>
  <si>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</si>
  <si>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</si>
  <si>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</si>
  <si>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</si>
  <si>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</si>
  <si>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</si>
  <si>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</si>
  <si>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</si>
  <si>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</si>
  <si>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</si>
  <si>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</si>
  <si>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</si>
  <si>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</si>
  <si>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</si>
  <si>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</si>
  <si>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</si>
  <si>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</si>
  <si>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</si>
  <si>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</si>
  <si>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</si>
  <si>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</si>
  <si>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</si>
  <si>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</si>
  <si>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</si>
  <si>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</si>
  <si>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</si>
  <si>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</si>
  <si>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</si>
  <si>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</si>
  <si>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</si>
  <si>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</si>
  <si>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</si>
  <si>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</si>
  <si>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</si>
  <si>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</si>
  <si>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</si>
  <si>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</si>
  <si>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</si>
  <si>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</si>
  <si>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</si>
  <si>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</si>
  <si>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</si>
  <si>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</si>
  <si>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</si>
  <si>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</si>
  <si>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</si>
  <si>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</si>
  <si>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</si>
  <si>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</si>
  <si>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</si>
  <si>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</si>
  <si>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</si>
  <si>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</si>
  <si>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</si>
  <si>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</si>
  <si>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</si>
  <si>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</si>
  <si>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</si>
  <si>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</si>
  <si>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</si>
  <si>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</si>
  <si>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</si>
  <si>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</si>
  <si>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</si>
  <si>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</si>
  <si>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</si>
  <si>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</si>
  <si>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</si>
  <si>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</si>
  <si>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</si>
  <si>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</si>
  <si>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</si>
  <si>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</si>
  <si>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</si>
  <si>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</si>
  <si>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</si>
  <si>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</si>
  <si>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</si>
  <si>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</si>
  <si>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</si>
  <si>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</si>
  <si>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</si>
  <si>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</si>
  <si>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</si>
  <si>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</si>
  <si>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</si>
  <si>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</si>
  <si>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</si>
  <si>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</si>
  <si>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</si>
  <si>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</si>
  <si>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</si>
  <si>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</si>
  <si>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</si>
  <si>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</si>
  <si>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</si>
  <si>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</si>
  <si>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</si>
  <si>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</si>
  <si>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</si>
  <si>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</si>
  <si>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</si>
  <si>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</si>
  <si>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</si>
  <si>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</si>
  <si>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</si>
  <si>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</si>
  <si>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</si>
  <si>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</si>
  <si>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</si>
  <si>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</si>
  <si>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</si>
  <si>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</si>
  <si>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</si>
  <si>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</si>
  <si>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</si>
  <si>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</si>
  <si>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</si>
  <si>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</si>
  <si>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</si>
  <si>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</si>
  <si>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</si>
  <si>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</si>
  <si>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</si>
  <si>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</si>
  <si>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</si>
  <si>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</si>
  <si>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</si>
  <si>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</si>
  <si>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</si>
  <si>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</si>
  <si>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</si>
  <si>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</si>
  <si>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</si>
  <si>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</si>
  <si>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</si>
  <si>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</si>
  <si>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</si>
  <si>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</si>
  <si>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</si>
  <si>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</si>
  <si>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</si>
  <si>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</si>
  <si>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</si>
  <si>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</si>
  <si>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</si>
  <si>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</si>
  <si>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</si>
  <si>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</si>
  <si>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</si>
  <si>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</si>
  <si>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</si>
  <si>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</si>
  <si>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</si>
  <si>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</si>
  <si>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</si>
  <si>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</si>
  <si>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</si>
  <si>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</si>
  <si>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</si>
  <si>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</si>
  <si>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</si>
  <si>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</si>
  <si>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</si>
  <si>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</si>
  <si>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</si>
  <si>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</si>
  <si>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</si>
  <si>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</si>
  <si>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</si>
  <si>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</si>
  <si>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</si>
  <si>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</si>
  <si>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</si>
  <si>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</si>
  <si>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</si>
  <si>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</si>
  <si>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</si>
  <si>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</si>
  <si>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</si>
  <si>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</si>
  <si>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</si>
  <si>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</si>
  <si>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</si>
  <si>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</si>
  <si>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</si>
  <si>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</si>
  <si>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</si>
  <si>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</si>
  <si>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</si>
  <si>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</si>
  <si>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</si>
  <si>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</si>
  <si>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</si>
  <si>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</si>
  <si>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</si>
  <si>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</si>
  <si>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</si>
  <si>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</si>
  <si>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</si>
  <si>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</si>
  <si>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</si>
  <si>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</si>
  <si>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</si>
  <si>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</si>
  <si>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</si>
  <si>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</si>
  <si>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</si>
  <si>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</si>
  <si>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</si>
  <si>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</si>
  <si>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</si>
  <si>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</si>
  <si>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</si>
  <si>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</si>
  <si>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</si>
  <si>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</si>
  <si>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</si>
  <si>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</si>
  <si>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</si>
  <si>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</si>
  <si>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</si>
  <si>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</si>
  <si>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</si>
  <si>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</si>
  <si>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</si>
  <si>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</si>
  <si>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</si>
  <si>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</si>
  <si>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</si>
  <si>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</si>
  <si>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</si>
  <si>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</si>
  <si>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</si>
  <si>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</si>
  <si>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</si>
  <si>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</si>
  <si>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</si>
  <si>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</si>
  <si>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</si>
  <si>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</si>
  <si>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</si>
  <si>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</si>
  <si>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</si>
  <si>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</si>
  <si>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</si>
  <si>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</si>
  <si>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</si>
  <si>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</si>
  <si>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</si>
  <si>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</si>
  <si>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</si>
  <si>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</si>
  <si>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</si>
  <si>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</si>
  <si>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</si>
  <si>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</si>
  <si>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</si>
  <si>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</si>
  <si>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</si>
  <si>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</si>
  <si>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</si>
  <si>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</si>
  <si>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</si>
  <si>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</si>
  <si>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</si>
  <si>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</si>
  <si>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</si>
  <si>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</si>
  <si>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</si>
  <si>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</si>
  <si>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</si>
  <si>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</si>
  <si>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</si>
  <si>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</si>
  <si>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</si>
  <si>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</si>
  <si>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</si>
  <si>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</si>
  <si>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</si>
  <si>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</si>
  <si>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</si>
  <si>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</si>
  <si>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</si>
  <si>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</si>
  <si>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</si>
  <si>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</si>
  <si>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</si>
  <si>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</si>
  <si>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</si>
  <si>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</si>
  <si>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</si>
  <si>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</si>
  <si>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</si>
  <si>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</si>
  <si>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</si>
  <si>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</si>
  <si>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</si>
  <si>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</si>
  <si>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</si>
  <si>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</si>
  <si>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</si>
  <si>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</si>
  <si>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</si>
  <si>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</si>
  <si>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</si>
  <si>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</si>
  <si>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</si>
  <si>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</si>
  <si>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</si>
  <si>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</si>
  <si>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</si>
  <si>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</si>
  <si>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</si>
  <si>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</si>
  <si>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</si>
  <si>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</si>
  <si>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</si>
  <si>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</si>
  <si>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</si>
  <si>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</si>
  <si>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</si>
  <si>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</si>
  <si>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</si>
  <si>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</si>
  <si>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</si>
  <si>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</si>
  <si>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</si>
  <si>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</si>
  <si>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</si>
  <si>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</si>
  <si>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</si>
  <si>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</si>
  <si>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</si>
  <si>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</si>
  <si>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</si>
  <si>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</si>
  <si>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</si>
  <si>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</si>
  <si>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</si>
  <si>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</si>
  <si>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</si>
  <si>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</si>
  <si>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</si>
  <si>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</si>
  <si>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</si>
  <si>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</si>
  <si>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</si>
  <si>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</si>
  <si>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</si>
  <si>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</si>
  <si>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</si>
  <si>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</si>
  <si>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</si>
  <si>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</si>
  <si>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</si>
  <si>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</si>
  <si>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</si>
  <si>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</si>
  <si>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</si>
  <si>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</si>
  <si>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</si>
  <si>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</si>
  <si>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</si>
  <si>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</si>
  <si>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</si>
  <si>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</si>
  <si>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</si>
  <si>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</si>
  <si>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</si>
  <si>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</si>
  <si>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</si>
  <si>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</si>
  <si>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</si>
  <si>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</si>
  <si>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</si>
  <si>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</si>
  <si>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</si>
  <si>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</si>
  <si>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</si>
  <si>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</si>
  <si>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</si>
  <si>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</si>
  <si>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</si>
  <si>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</si>
  <si>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</si>
  <si>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</si>
  <si>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</si>
  <si>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</si>
  <si>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</si>
  <si>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</si>
  <si>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</si>
  <si>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</si>
  <si>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</si>
  <si>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</si>
  <si>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</si>
  <si>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</si>
  <si>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</si>
  <si>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</si>
  <si>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</si>
  <si>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</si>
  <si>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</si>
  <si>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</si>
  <si>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</si>
  <si>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</si>
  <si>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</si>
  <si>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</si>
  <si>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</si>
  <si>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</si>
  <si>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</si>
  <si>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</si>
  <si>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</si>
  <si>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</si>
  <si>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</si>
  <si>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</si>
  <si>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</si>
  <si>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</si>
  <si>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</si>
  <si>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</si>
  <si>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</si>
  <si>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</si>
  <si>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</si>
  <si>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</si>
  <si>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</si>
  <si>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</si>
  <si>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</si>
  <si>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</si>
  <si>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</si>
  <si>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</si>
  <si>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</si>
  <si>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</si>
  <si>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</si>
  <si>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</si>
  <si>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</si>
  <si>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</si>
  <si>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</si>
  <si>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</si>
  <si>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</si>
  <si>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</si>
  <si>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</si>
  <si>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</si>
  <si>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</si>
  <si>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</si>
  <si>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</si>
  <si>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</si>
  <si>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</si>
  <si>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</si>
  <si>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</si>
  <si>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</si>
  <si>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</si>
  <si>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</si>
  <si>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</si>
  <si>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</si>
  <si>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</si>
  <si>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</si>
  <si>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</si>
  <si>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</si>
  <si>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</si>
  <si>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</si>
  <si>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</si>
  <si>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</si>
  <si>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</si>
  <si>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</si>
  <si>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</si>
  <si>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</si>
  <si>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</si>
  <si>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</si>
  <si>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</si>
  <si>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</si>
  <si>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</si>
  <si>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</si>
  <si>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</si>
  <si>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</si>
  <si>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</si>
  <si>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</si>
  <si>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</si>
  <si>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</si>
  <si>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</si>
  <si>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</si>
  <si>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</si>
  <si>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</si>
  <si>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</si>
  <si>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</si>
  <si>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</si>
  <si>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</si>
  <si>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</si>
  <si>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</si>
  <si>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</si>
  <si>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</si>
  <si>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</si>
  <si>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</si>
  <si>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</si>
  <si>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</si>
  <si>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</si>
  <si>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</si>
  <si>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</si>
  <si>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</si>
  <si>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</si>
  <si>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</si>
  <si>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</si>
  <si>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</si>
  <si>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</si>
  <si>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</si>
  <si>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</si>
  <si>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</si>
  <si>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</si>
  <si>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</si>
  <si>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</si>
  <si>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</si>
  <si>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</si>
  <si>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</si>
  <si>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</si>
  <si>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</si>
  <si>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</si>
  <si>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</si>
  <si>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</si>
  <si>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</si>
  <si>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</si>
  <si>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</si>
  <si>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</si>
  <si>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</si>
  <si>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</si>
  <si>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</si>
  <si>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</si>
  <si>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</si>
  <si>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</si>
  <si>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</si>
  <si>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</si>
  <si>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</si>
  <si>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</si>
  <si>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</si>
  <si>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</si>
  <si>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</si>
  <si>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</si>
  <si>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</si>
  <si>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</si>
  <si>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</si>
  <si>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</si>
  <si>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</si>
  <si>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</si>
  <si>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</si>
  <si>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</si>
  <si>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</si>
  <si>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</si>
  <si>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</si>
  <si>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</si>
  <si>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</si>
  <si>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</si>
  <si>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</si>
  <si>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</si>
  <si>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</si>
  <si>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</si>
  <si>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</si>
  <si>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</si>
  <si>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</si>
  <si>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</si>
  <si>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</si>
  <si>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</si>
  <si>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</si>
  <si>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</si>
  <si>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</si>
  <si>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</si>
  <si>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</si>
  <si>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</si>
  <si>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</si>
  <si>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</si>
  <si>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</si>
  <si>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</si>
  <si>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</si>
  <si>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</si>
  <si>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</si>
  <si>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</si>
  <si>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</si>
  <si>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</si>
  <si>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</si>
  <si>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</si>
  <si>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</si>
  <si>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</si>
  <si>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</si>
  <si>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</si>
  <si>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</si>
  <si>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</si>
  <si>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</si>
  <si>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</si>
  <si>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</si>
  <si>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</si>
  <si>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</si>
  <si>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</si>
  <si>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</si>
  <si>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</si>
  <si>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</si>
  <si>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</si>
  <si>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</si>
  <si>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</si>
  <si>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</si>
  <si>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</si>
  <si>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</si>
  <si>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</si>
  <si>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</si>
  <si>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</si>
  <si>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</si>
  <si>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</si>
  <si>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</si>
  <si>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</si>
  <si>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</si>
  <si>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</si>
  <si>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</si>
  <si>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</si>
  <si>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</si>
  <si>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</si>
  <si>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</si>
  <si>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</si>
  <si>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</si>
  <si>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</si>
  <si>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</si>
  <si>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</si>
  <si>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</si>
  <si>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</si>
  <si>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</si>
  <si>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</si>
  <si>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</si>
  <si>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</si>
  <si>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</si>
  <si>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</si>
  <si>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</si>
  <si>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</si>
  <si>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</si>
  <si>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</si>
  <si>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</si>
  <si>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</si>
  <si>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</si>
  <si>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</si>
  <si>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</si>
  <si>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</si>
  <si>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</si>
  <si>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</si>
  <si>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</si>
  <si>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</si>
  <si>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</si>
  <si>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</si>
  <si>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</si>
  <si>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</si>
  <si>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</si>
  <si>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</si>
  <si>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</si>
  <si>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</si>
  <si>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</si>
  <si>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</si>
  <si>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</si>
  <si>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</si>
  <si>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</si>
  <si>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</si>
  <si>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</si>
  <si>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</si>
  <si>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</si>
  <si>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</si>
  <si>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</si>
  <si>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</si>
  <si>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</si>
  <si>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</si>
  <si>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</si>
  <si>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</si>
  <si>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</si>
  <si>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</si>
  <si>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</si>
  <si>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</si>
  <si>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</si>
  <si>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</si>
  <si>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</si>
  <si>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</si>
  <si>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</si>
  <si>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</si>
  <si>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</si>
  <si>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</si>
  <si>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</si>
  <si>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</si>
  <si>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</si>
  <si>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</si>
  <si>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</si>
  <si>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</si>
  <si>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</si>
  <si>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</si>
  <si>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</si>
  <si>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</si>
  <si>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</si>
  <si>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</si>
  <si>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</si>
  <si>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</si>
  <si>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</si>
  <si>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</si>
  <si>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</si>
  <si>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</si>
  <si>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</si>
  <si>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</si>
  <si>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</si>
  <si>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</si>
  <si>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</si>
  <si>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</si>
  <si>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</si>
  <si>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</si>
  <si>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</si>
  <si>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</si>
  <si>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</si>
  <si>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</si>
  <si>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</si>
  <si>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</si>
  <si>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</si>
  <si>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</si>
  <si>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</si>
  <si>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</si>
  <si>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</si>
  <si>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</si>
  <si>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</si>
  <si>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</si>
  <si>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</si>
  <si>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</si>
  <si>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</si>
  <si>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</si>
  <si>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</si>
  <si>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</si>
  <si>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</si>
  <si>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</si>
  <si>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</si>
  <si>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</si>
  <si>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</si>
  <si>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</si>
  <si>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</si>
  <si>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</si>
  <si>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</si>
  <si>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</si>
  <si>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</si>
  <si>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</si>
  <si>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</si>
  <si>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</si>
  <si>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</si>
  <si>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</si>
  <si>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</si>
  <si>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</si>
  <si>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</si>
  <si>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</si>
  <si>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</si>
  <si>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</si>
  <si>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</si>
  <si>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</si>
  <si>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</si>
  <si>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</si>
  <si>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</si>
  <si>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</si>
  <si>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</si>
  <si>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</si>
  <si>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</si>
  <si>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</si>
  <si>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</si>
  <si>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</si>
  <si>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</si>
  <si>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</si>
  <si>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</si>
  <si>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</si>
  <si>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</si>
  <si>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</si>
  <si>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</si>
  <si>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</si>
  <si>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</si>
  <si>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</si>
  <si>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</si>
  <si>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</si>
  <si>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</si>
  <si>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</si>
  <si>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</si>
  <si>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</si>
  <si>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</si>
  <si>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</si>
  <si>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</si>
  <si>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</si>
  <si>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</si>
  <si>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</si>
  <si>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</si>
  <si>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</si>
  <si>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</si>
  <si>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</si>
  <si>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</si>
  <si>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</si>
  <si>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</si>
  <si>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</si>
  <si>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</si>
  <si>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</si>
  <si>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</si>
  <si>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</si>
  <si>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</si>
  <si>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</si>
  <si>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</si>
  <si>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</si>
  <si>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</si>
  <si>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</si>
  <si>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</si>
  <si>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</si>
  <si>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</si>
  <si>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</si>
  <si>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</si>
  <si>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</si>
  <si>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</si>
  <si>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</si>
  <si>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</si>
  <si>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</si>
  <si>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</si>
  <si>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</si>
  <si>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</si>
  <si>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</si>
  <si>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</si>
  <si>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</si>
  <si>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</si>
  <si>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</si>
  <si>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</si>
  <si>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</si>
  <si>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</si>
  <si>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</si>
  <si>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</si>
  <si>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</si>
  <si>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</si>
  <si>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</si>
  <si>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</si>
  <si>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</si>
  <si>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</si>
  <si>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</si>
  <si>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</si>
  <si>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</si>
  <si>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</si>
  <si>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</si>
  <si>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</si>
  <si>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</si>
  <si>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</si>
  <si>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</si>
  <si>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</si>
  <si>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</si>
  <si>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</si>
  <si>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</si>
  <si>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</si>
  <si>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</si>
  <si>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</si>
  <si>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</si>
  <si>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</si>
  <si>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</si>
  <si>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</si>
  <si>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</si>
  <si>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</si>
  <si>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</si>
  <si>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</si>
  <si>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</si>
  <si>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</si>
  <si>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</si>
  <si>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</si>
  <si>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</si>
  <si>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</si>
  <si>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</si>
  <si>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</si>
  <si>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</si>
  <si>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</si>
  <si>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</si>
  <si>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</si>
  <si>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</si>
  <si>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</si>
  <si>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</si>
  <si>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</si>
  <si>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</si>
  <si>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</si>
  <si>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</si>
  <si>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</si>
  <si>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</si>
  <si>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</si>
  <si>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</si>
  <si>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</si>
  <si>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</si>
  <si>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</si>
  <si>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</si>
  <si>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</si>
  <si>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</si>
  <si>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</si>
  <si>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</si>
  <si>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</si>
  <si>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</si>
  <si>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</si>
  <si>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</si>
  <si>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</si>
  <si>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</si>
  <si>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</si>
  <si>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</si>
  <si>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</si>
  <si>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</si>
  <si>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</si>
  <si>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</si>
  <si>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</si>
  <si>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</si>
  <si>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</si>
  <si>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</si>
  <si>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</si>
  <si>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</si>
  <si>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</si>
  <si>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</si>
  <si>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</si>
  <si>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</si>
  <si>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</si>
  <si>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</si>
  <si>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</si>
  <si>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</si>
  <si>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</si>
  <si>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</si>
  <si>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</si>
  <si>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</si>
  <si>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</si>
  <si>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</si>
  <si>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</si>
  <si>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</si>
  <si>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</si>
  <si>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</si>
  <si>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</si>
  <si>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</si>
  <si>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</si>
  <si>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</si>
  <si>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</si>
  <si>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</si>
  <si>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</si>
  <si>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</si>
  <si>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</si>
  <si>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</si>
  <si>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</si>
  <si>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</si>
  <si>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</si>
  <si>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</si>
  <si>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</si>
  <si>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</si>
  <si>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</si>
  <si>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</si>
  <si>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</si>
  <si>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</si>
  <si>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</si>
  <si>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</si>
  <si>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</si>
  <si>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</si>
  <si>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</si>
  <si>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</si>
  <si>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</si>
  <si>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</si>
  <si>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</si>
  <si>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</si>
  <si>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</si>
  <si>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</si>
  <si>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</si>
  <si>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</si>
  <si>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</si>
  <si>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</si>
  <si>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</si>
  <si>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</si>
  <si>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</si>
  <si>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</si>
  <si>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</si>
  <si>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</si>
  <si>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</si>
  <si>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</si>
  <si>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</si>
  <si>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</si>
  <si>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</si>
  <si>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</si>
  <si>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</si>
  <si>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</si>
  <si>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</si>
  <si>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</si>
  <si>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</si>
  <si>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</si>
  <si>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</si>
  <si>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</si>
  <si>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</si>
  <si>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</si>
  <si>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</si>
  <si>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</si>
  <si>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</si>
  <si>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</si>
  <si>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</si>
  <si>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</si>
  <si>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</si>
  <si>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</si>
  <si>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</si>
  <si>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</si>
  <si>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</si>
  <si>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</si>
  <si>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</si>
  <si>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</si>
  <si>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</si>
  <si>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</si>
  <si>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</si>
  <si>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</si>
  <si>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</si>
  <si>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</si>
  <si>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</si>
  <si>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</si>
  <si>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</si>
  <si>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</si>
  <si>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</si>
  <si>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</si>
  <si>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</si>
  <si>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</si>
  <si>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</si>
  <si>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</si>
  <si>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</si>
  <si>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</si>
  <si>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</si>
  <si>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</si>
  <si>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</si>
  <si>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</si>
  <si>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</si>
  <si>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</si>
  <si>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</si>
  <si>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</si>
  <si>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</si>
  <si>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</si>
  <si>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</si>
  <si>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</si>
  <si>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</si>
  <si>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</si>
  <si>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</si>
  <si>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</si>
  <si>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</si>
  <si>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</si>
  <si>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</si>
  <si>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</si>
  <si>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</si>
  <si>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</si>
  <si>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</si>
  <si>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</si>
  <si>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</si>
  <si>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</si>
  <si>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</si>
  <si>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</si>
  <si>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</si>
  <si>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</si>
  <si>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</si>
  <si>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</si>
  <si>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</si>
  <si>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</si>
  <si>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</si>
  <si>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</si>
  <si>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</si>
  <si>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</si>
  <si>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</si>
  <si>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</si>
  <si>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</si>
  <si>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</si>
  <si>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</si>
  <si>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</si>
  <si>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</si>
  <si>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</si>
  <si>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</si>
  <si>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</si>
  <si>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</si>
  <si>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</si>
  <si>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</si>
  <si>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</si>
  <si>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</si>
  <si>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</si>
  <si>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</si>
  <si>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</si>
  <si>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</si>
  <si>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</si>
  <si>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</si>
  <si>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</si>
  <si>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</si>
  <si>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</si>
  <si>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</si>
  <si>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</si>
  <si>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</si>
  <si>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</si>
  <si>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</si>
  <si>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</si>
  <si>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</si>
  <si>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</si>
  <si>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</si>
  <si>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</si>
  <si>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</si>
  <si>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</si>
  <si>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</si>
  <si>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</si>
  <si>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</si>
  <si>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</si>
  <si>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</si>
  <si>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</si>
  <si>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</si>
  <si>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</si>
  <si>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</si>
  <si>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</si>
  <si>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</si>
  <si>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</si>
  <si>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</si>
  <si>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</si>
  <si>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</si>
  <si>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</si>
  <si>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</si>
  <si>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</si>
  <si>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</si>
  <si>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</si>
  <si>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</si>
  <si>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</si>
  <si>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</si>
  <si>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</si>
  <si>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</si>
  <si>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</si>
  <si>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</si>
  <si>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</si>
  <si>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</si>
  <si>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</si>
  <si>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</si>
  <si>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</si>
  <si>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</si>
  <si>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</si>
  <si>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</si>
  <si>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</si>
  <si>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</si>
  <si>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</si>
  <si>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</si>
  <si>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</si>
  <si>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</si>
  <si>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</si>
  <si>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</si>
  <si>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</si>
  <si>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</si>
  <si>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</si>
  <si>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</si>
  <si>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</si>
  <si>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</si>
  <si>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</si>
  <si>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</si>
  <si>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</si>
  <si>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</si>
  <si>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</si>
  <si>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</si>
  <si>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</si>
  <si>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</si>
  <si>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</si>
  <si>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</si>
  <si>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</si>
  <si>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</si>
  <si>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</si>
  <si>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</si>
  <si>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</si>
  <si>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</si>
  <si>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</si>
  <si>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</si>
  <si>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</si>
  <si>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</si>
  <si>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</si>
  <si>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</si>
  <si>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</si>
  <si>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</si>
  <si>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</si>
  <si>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</si>
  <si>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</si>
  <si>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</si>
  <si>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</si>
  <si>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</si>
  <si>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</si>
  <si>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</si>
  <si>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</si>
  <si>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</si>
  <si>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</si>
  <si>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</si>
  <si>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</si>
  <si>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</si>
  <si>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</si>
  <si>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</si>
  <si>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</si>
  <si>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</si>
  <si>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</si>
  <si>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</si>
  <si>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</si>
  <si>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</si>
  <si>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</si>
  <si>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</si>
  <si>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</si>
  <si>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</si>
  <si>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</si>
  <si>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</si>
  <si>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</si>
  <si>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</si>
  <si>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</si>
  <si>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</si>
  <si>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</si>
  <si>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</si>
  <si>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</si>
  <si>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</si>
  <si>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</si>
  <si>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</si>
  <si>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</si>
  <si>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</si>
  <si>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</si>
  <si>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</si>
  <si>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</si>
  <si>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</si>
  <si>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</si>
  <si>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</si>
  <si>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</si>
  <si>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</si>
  <si>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</si>
  <si>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</si>
  <si>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</si>
  <si>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</si>
  <si>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</si>
  <si>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</si>
  <si>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</si>
  <si>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</si>
  <si>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</si>
  <si>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</si>
  <si>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</si>
  <si>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</si>
  <si>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</si>
  <si>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</si>
  <si>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</si>
  <si>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</si>
  <si>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</si>
  <si>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</si>
  <si>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</si>
  <si>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</si>
  <si>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</si>
  <si>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</si>
  <si>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</si>
  <si>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</si>
  <si>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</si>
  <si>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</si>
  <si>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</si>
  <si>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</si>
  <si>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</si>
  <si>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</si>
  <si>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</si>
  <si>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</si>
  <si>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</si>
  <si>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</si>
  <si>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</si>
  <si>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</si>
  <si>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</si>
  <si>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</si>
  <si>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</si>
  <si>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</si>
  <si>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</si>
  <si>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</si>
  <si>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</si>
  <si>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</si>
  <si>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</si>
  <si>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</si>
  <si>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</si>
  <si>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</si>
  <si>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</si>
  <si>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</si>
  <si>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</si>
  <si>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</si>
  <si>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</si>
  <si>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</si>
  <si>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</si>
  <si>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</si>
  <si>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</si>
  <si>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</si>
  <si>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</si>
  <si>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</si>
  <si>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</si>
  <si>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</si>
  <si>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</si>
  <si>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</si>
  <si>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</si>
  <si>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</si>
  <si>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</si>
  <si>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</si>
  <si>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</si>
  <si>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</si>
  <si>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</si>
  <si>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</si>
  <si>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</si>
  <si>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</si>
  <si>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</si>
  <si>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</si>
  <si>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</si>
  <si>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</si>
  <si>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</si>
  <si>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</si>
  <si>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</si>
  <si>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</si>
  <si>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</si>
  <si>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</si>
  <si>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</si>
  <si>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</si>
  <si>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</si>
  <si>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</si>
  <si>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</si>
  <si>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</si>
  <si>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</si>
  <si>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</si>
  <si>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</si>
  <si>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</si>
  <si>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</si>
  <si>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</si>
  <si>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</si>
  <si>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</si>
  <si>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</si>
  <si>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</si>
  <si>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</si>
  <si>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</si>
  <si>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</si>
  <si>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</si>
  <si>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</si>
  <si>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</si>
  <si>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</si>
  <si>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</si>
  <si>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</si>
  <si>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</si>
  <si>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</si>
  <si>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</si>
  <si>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</si>
  <si>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</si>
  <si>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</si>
  <si>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</si>
  <si>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</si>
  <si>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</si>
  <si>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</si>
  <si>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</si>
  <si>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</si>
  <si>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</si>
  <si>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</si>
  <si>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</si>
  <si>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</si>
  <si>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</si>
  <si>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</si>
  <si>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</si>
  <si>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</si>
  <si>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</si>
  <si>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</si>
  <si>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</si>
  <si>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</si>
  <si>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</si>
  <si>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</si>
  <si>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</si>
  <si>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</si>
  <si>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</si>
  <si>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</si>
  <si>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</si>
  <si>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</si>
  <si>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</si>
  <si>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</si>
  <si>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</si>
  <si>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</si>
  <si>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</si>
  <si>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</si>
  <si>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</si>
  <si>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</si>
  <si>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</si>
  <si>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</si>
  <si>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</si>
  <si>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</si>
  <si>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</si>
  <si>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</si>
  <si>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</si>
  <si>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</si>
  <si>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</si>
  <si>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</si>
  <si>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</si>
  <si>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</si>
  <si>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</si>
  <si>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</si>
  <si>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</si>
  <si>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</si>
  <si>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</si>
  <si>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</si>
  <si>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</si>
  <si>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</si>
  <si>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</si>
  <si>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</si>
  <si>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</si>
  <si>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</si>
  <si>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</si>
  <si>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</si>
  <si>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</si>
  <si>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</si>
  <si>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</si>
  <si>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</si>
  <si>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</si>
  <si>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</si>
  <si>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</si>
  <si>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</si>
  <si>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</si>
  <si>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</si>
  <si>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</si>
  <si>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</si>
  <si>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</si>
  <si>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</si>
  <si>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</si>
  <si>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</si>
  <si>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</si>
  <si>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</si>
  <si>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</si>
  <si>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</si>
  <si>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</si>
  <si>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</si>
  <si>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</si>
  <si>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</si>
  <si>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</si>
  <si>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</si>
  <si>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</si>
  <si>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</si>
  <si>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</si>
  <si>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</si>
  <si>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</si>
  <si>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</si>
  <si>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</si>
  <si>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</si>
  <si>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</si>
  <si>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</si>
  <si>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</si>
  <si>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</si>
  <si>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</si>
  <si>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</si>
  <si>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</si>
  <si>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</si>
  <si>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</si>
  <si>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</si>
  <si>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</si>
  <si>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</si>
  <si>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</si>
  <si>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</si>
  <si>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</si>
  <si>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</si>
  <si>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</si>
  <si>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</si>
  <si>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</si>
  <si>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</si>
  <si>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</si>
  <si>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</si>
  <si>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</si>
  <si>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</si>
  <si>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</si>
  <si>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</si>
  <si>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</si>
  <si>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</si>
  <si>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</si>
  <si>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</si>
  <si>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</si>
  <si>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</si>
  <si>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</si>
  <si>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</si>
  <si>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</si>
  <si>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</si>
  <si>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</si>
  <si>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</si>
  <si>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</si>
  <si>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</si>
  <si>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</si>
  <si>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</si>
  <si>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</si>
  <si>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</si>
  <si>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</si>
  <si>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</si>
  <si>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</si>
  <si>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</si>
  <si>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</si>
  <si>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</si>
  <si>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</si>
  <si>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</si>
  <si>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</si>
  <si>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</si>
  <si>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</si>
  <si>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</si>
  <si>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</si>
  <si>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</si>
  <si>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</si>
  <si>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</si>
  <si>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</si>
  <si>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</si>
  <si>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</si>
  <si>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</si>
  <si>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</si>
  <si>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</si>
  <si>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</si>
  <si>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</si>
  <si>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</si>
  <si>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</si>
  <si>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</si>
  <si>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</si>
  <si>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</si>
  <si>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</si>
  <si>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</si>
  <si>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</si>
  <si>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</si>
  <si>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</si>
  <si>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</si>
  <si>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</si>
  <si>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</si>
  <si>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</si>
  <si>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</si>
  <si>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</si>
  <si>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</si>
  <si>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</si>
  <si>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</si>
  <si>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</si>
  <si>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</si>
  <si>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</si>
  <si>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</si>
  <si>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</si>
  <si>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</si>
  <si>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</si>
  <si>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</si>
  <si>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</si>
  <si>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</si>
  <si>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</si>
  <si>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</si>
  <si>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</si>
  <si>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</si>
  <si>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</si>
  <si>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</si>
  <si>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</si>
  <si>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</si>
  <si>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</si>
  <si>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</si>
  <si>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</si>
  <si>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</si>
  <si>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</si>
  <si>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</si>
  <si>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</si>
  <si>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</si>
  <si>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</si>
  <si>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</si>
  <si>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</si>
  <si>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</si>
  <si>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</si>
  <si>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</si>
  <si>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</si>
  <si>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</si>
  <si>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</si>
  <si>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</si>
  <si>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</si>
  <si>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</si>
  <si>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</si>
  <si>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</si>
  <si>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</si>
  <si>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</si>
  <si>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</si>
  <si>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</si>
  <si>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</si>
  <si>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</si>
  <si>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</si>
  <si>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</si>
  <si>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</si>
  <si>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</si>
  <si>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</si>
  <si>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</si>
  <si>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</si>
  <si>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</si>
  <si>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</si>
  <si>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</si>
  <si>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</si>
  <si>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</si>
  <si>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</si>
  <si>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</si>
  <si>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</si>
  <si>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</si>
  <si>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</si>
  <si>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</si>
  <si>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</si>
  <si>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</si>
  <si>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</si>
  <si>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</si>
  <si>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</si>
  <si>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</si>
  <si>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</si>
  <si>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</si>
  <si>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</si>
  <si>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</si>
  <si>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</si>
  <si>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</si>
  <si>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</si>
  <si>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</si>
  <si>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</si>
  <si>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</si>
  <si>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</si>
  <si>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</si>
  <si>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</si>
  <si>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</si>
  <si>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</si>
  <si>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</si>
  <si>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</si>
  <si>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</si>
  <si>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</si>
  <si>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</si>
  <si>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</si>
  <si>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</si>
  <si>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</si>
  <si>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</si>
  <si>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</si>
  <si>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</si>
  <si>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</si>
  <si>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</si>
  <si>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</si>
  <si>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</si>
  <si>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</si>
  <si>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</si>
  <si>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</si>
  <si>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</si>
  <si>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</si>
  <si>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</si>
  <si>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</si>
  <si>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</si>
  <si>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</si>
  <si>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</si>
  <si>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</si>
  <si>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</si>
  <si>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</si>
  <si>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</si>
  <si>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</si>
  <si>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</si>
  <si>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</si>
  <si>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</si>
  <si>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</si>
  <si>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</si>
  <si>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</si>
  <si>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</si>
  <si>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</si>
  <si>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</si>
  <si>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</si>
  <si>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</si>
  <si>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</si>
  <si>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</si>
  <si>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</si>
  <si>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</si>
  <si>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</si>
  <si>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</si>
  <si>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</si>
  <si>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</si>
  <si>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</si>
  <si>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</si>
  <si>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</si>
  <si>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</si>
  <si>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</si>
  <si>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</si>
  <si>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</si>
  <si>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</si>
  <si>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</si>
  <si>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</si>
  <si>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</si>
  <si>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</si>
  <si>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</si>
  <si>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</si>
  <si>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</si>
  <si>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</si>
  <si>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</si>
  <si>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</si>
  <si>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</si>
  <si>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</si>
  <si>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</si>
  <si>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</si>
  <si>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</si>
  <si>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</si>
  <si>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</si>
  <si>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</si>
  <si>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</si>
  <si>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</si>
  <si>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</si>
  <si>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</si>
  <si>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</si>
  <si>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</si>
  <si>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</si>
  <si>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</si>
  <si>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</si>
  <si>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</si>
  <si>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</si>
  <si>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</si>
  <si>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</si>
  <si>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</si>
  <si>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</si>
  <si>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</si>
  <si>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</si>
  <si>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</si>
  <si>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</si>
  <si>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</si>
  <si>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</si>
  <si>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</si>
  <si>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</si>
  <si>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</si>
  <si>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</si>
  <si>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</si>
  <si>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</si>
  <si>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</si>
  <si>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</si>
  <si>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</si>
  <si>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</si>
  <si>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</si>
  <si>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</si>
  <si>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</si>
  <si>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</si>
  <si>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</si>
  <si>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</si>
  <si>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</si>
  <si>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</si>
  <si>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</si>
  <si>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</si>
  <si>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</si>
  <si>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</si>
  <si>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</si>
  <si>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</si>
  <si>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</si>
  <si>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</si>
  <si>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</si>
  <si>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</si>
  <si>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</si>
  <si>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</si>
  <si>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</si>
  <si>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</si>
  <si>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</si>
  <si>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</si>
  <si>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</si>
  <si>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</si>
  <si>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</si>
  <si>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</si>
  <si>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</si>
  <si>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</si>
  <si>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</si>
  <si>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</si>
  <si>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</si>
  <si>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</si>
  <si>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</si>
  <si>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</si>
  <si>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</si>
  <si>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</si>
  <si>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</si>
  <si>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</si>
  <si>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</si>
  <si>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</si>
  <si>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</si>
  <si>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</si>
  <si>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</si>
  <si>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</si>
  <si>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</si>
  <si>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</si>
  <si>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</si>
  <si>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</si>
  <si>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</si>
  <si>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</si>
  <si>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</si>
  <si>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</si>
  <si>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</si>
  <si>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</si>
  <si>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</si>
  <si>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</si>
  <si>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</si>
  <si>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</si>
  <si>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</si>
  <si>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</si>
  <si>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</si>
  <si>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</si>
  <si>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</si>
  <si>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</si>
  <si>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</si>
  <si>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</si>
  <si>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</si>
  <si>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</si>
  <si>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</si>
  <si>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</si>
  <si>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</si>
  <si>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</si>
  <si>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</si>
  <si>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</si>
  <si>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</si>
  <si>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</si>
  <si>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</si>
  <si>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</si>
  <si>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</si>
  <si>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</si>
  <si>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</si>
  <si>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</si>
  <si>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</si>
  <si>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</si>
  <si>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</si>
  <si>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</si>
  <si>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</si>
  <si>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</si>
  <si>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</si>
  <si>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</si>
  <si>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</si>
  <si>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</si>
  <si>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</si>
  <si>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</si>
  <si>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</si>
  <si>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</si>
  <si>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</si>
  <si>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</si>
  <si>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</si>
  <si>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</si>
  <si>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</si>
  <si>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</si>
  <si>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</si>
  <si>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</si>
  <si>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</si>
  <si>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</si>
  <si>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</si>
  <si>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</si>
  <si>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</si>
  <si>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</si>
  <si>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</si>
  <si>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</si>
  <si>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</si>
  <si>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</si>
  <si>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</si>
  <si>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</si>
  <si>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</si>
  <si>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</si>
  <si>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</si>
  <si>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</si>
  <si>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</si>
  <si>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</si>
  <si>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</si>
  <si>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</si>
  <si>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</si>
  <si>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</si>
  <si>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</si>
  <si>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</si>
  <si>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</si>
  <si>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</si>
  <si>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</si>
  <si>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</si>
  <si>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</si>
  <si>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</si>
  <si>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</si>
  <si>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</si>
  <si>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</si>
  <si>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</si>
  <si>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</si>
  <si>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</si>
  <si>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</si>
  <si>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</si>
  <si>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</si>
  <si>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</si>
  <si>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</si>
  <si>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</si>
  <si>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</si>
  <si>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</si>
  <si>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</si>
  <si>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</si>
  <si>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</si>
  <si>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</si>
  <si>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</si>
  <si>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</si>
  <si>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</si>
  <si>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</si>
  <si>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</si>
  <si>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</si>
  <si>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</si>
  <si>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</si>
  <si>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</si>
  <si>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</si>
  <si>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</si>
  <si>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</si>
  <si>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</si>
  <si>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</si>
  <si>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</si>
  <si>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</si>
  <si>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</si>
  <si>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</si>
  <si>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</si>
  <si>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</si>
  <si>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</si>
  <si>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</si>
  <si>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</si>
  <si>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</si>
  <si>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</si>
  <si>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</si>
  <si>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</si>
  <si>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</si>
  <si>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</si>
  <si>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</si>
  <si>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</si>
  <si>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</si>
  <si>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</si>
  <si>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</si>
  <si>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</si>
  <si>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</si>
  <si>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</si>
  <si>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</si>
  <si>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</si>
  <si>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</si>
  <si>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</si>
  <si>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</si>
  <si>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</si>
  <si>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</si>
  <si>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</si>
  <si>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</si>
  <si>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</si>
  <si>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</si>
  <si>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</si>
  <si>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</si>
  <si>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</si>
  <si>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</si>
  <si>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</si>
  <si>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</si>
  <si>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</si>
  <si>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</si>
  <si>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</si>
  <si>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</si>
  <si>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</si>
  <si>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</si>
  <si>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</si>
  <si>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</si>
  <si>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</si>
  <si>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</si>
  <si>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</si>
  <si>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</si>
  <si>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</si>
  <si>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</si>
  <si>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</si>
  <si>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</si>
  <si>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</si>
  <si>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</si>
  <si>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</si>
  <si>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</si>
  <si>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</si>
  <si>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</si>
  <si>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</si>
  <si>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</si>
  <si>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</si>
  <si>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</si>
  <si>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</si>
  <si>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</si>
  <si>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</si>
  <si>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</si>
  <si>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</si>
  <si>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</si>
  <si>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</si>
  <si>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</si>
  <si>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</si>
  <si>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</si>
  <si>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</si>
  <si>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</si>
  <si>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</si>
  <si>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</si>
  <si>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</si>
  <si>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</si>
  <si>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</si>
  <si>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</si>
  <si>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</si>
  <si>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</si>
  <si>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</si>
  <si>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</si>
  <si>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</si>
  <si>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</si>
  <si>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</si>
  <si>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</si>
  <si>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</si>
  <si>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</si>
  <si>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</si>
  <si>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</si>
  <si>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</si>
  <si>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</si>
  <si>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</si>
  <si>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</si>
  <si>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</si>
  <si>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</si>
  <si>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</si>
  <si>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</si>
  <si>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</si>
  <si>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</si>
  <si>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</si>
  <si>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</si>
  <si>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</si>
  <si>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</si>
  <si>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</si>
  <si>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</si>
  <si>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</si>
  <si>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</si>
  <si>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</si>
  <si>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</si>
  <si>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</si>
  <si>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</si>
  <si>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</si>
  <si>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</si>
  <si>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</si>
  <si>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</si>
  <si>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</si>
  <si>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</si>
  <si>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</si>
  <si>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</si>
  <si>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</si>
  <si>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</si>
  <si>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</si>
  <si>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</si>
  <si>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</si>
  <si>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</si>
  <si>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</si>
  <si>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</si>
  <si>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</si>
  <si>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</si>
  <si>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</si>
  <si>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</si>
  <si>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</si>
  <si>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</si>
  <si>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</si>
  <si>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</si>
  <si>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</si>
  <si>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</si>
  <si>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</si>
  <si>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</si>
  <si>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</si>
  <si>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</si>
  <si>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</si>
  <si>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</si>
  <si>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</si>
  <si>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</si>
  <si>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</si>
  <si>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</si>
  <si>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</si>
  <si>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</si>
  <si>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</si>
  <si>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</si>
  <si>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</si>
  <si>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</si>
  <si>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</si>
  <si>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</si>
  <si>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</si>
  <si>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</si>
  <si>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</si>
  <si>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</si>
  <si>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</si>
  <si>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</si>
  <si>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</si>
  <si>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</si>
  <si>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</si>
  <si>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</si>
  <si>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</si>
  <si>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</si>
  <si>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</si>
  <si>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</si>
  <si>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</si>
  <si>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</si>
  <si>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</si>
  <si>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</si>
  <si>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</si>
  <si>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</si>
  <si>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</si>
  <si>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</si>
  <si>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</si>
  <si>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</si>
  <si>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</si>
  <si>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</si>
  <si>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</si>
  <si>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</si>
  <si>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</si>
  <si>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</si>
  <si>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</si>
  <si>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</si>
  <si>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</si>
  <si>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</si>
  <si>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</si>
  <si>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</si>
  <si>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</si>
  <si>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</si>
  <si>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</si>
  <si>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</si>
  <si>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</si>
  <si>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</si>
  <si>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</si>
  <si>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</si>
  <si>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</si>
  <si>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</si>
  <si>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</si>
  <si>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</si>
  <si>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</si>
  <si>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</si>
  <si>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</si>
  <si>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</si>
  <si>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</si>
  <si>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</si>
  <si>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</si>
  <si>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</si>
  <si>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</si>
  <si>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</si>
  <si>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</si>
  <si>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</si>
  <si>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</si>
  <si>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</si>
  <si>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</si>
  <si>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</si>
  <si>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</si>
  <si>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</si>
  <si>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</si>
  <si>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</si>
  <si>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</si>
  <si>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</si>
  <si>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</si>
  <si>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</si>
  <si>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</si>
  <si>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</si>
  <si>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</si>
  <si>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</si>
  <si>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</si>
  <si>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</si>
  <si>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</si>
  <si>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</si>
  <si>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</si>
  <si>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</si>
  <si>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</si>
  <si>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</si>
  <si>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</si>
  <si>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</si>
  <si>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</si>
  <si>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</si>
  <si>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</si>
  <si>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</si>
  <si>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</si>
  <si>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</si>
  <si>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</si>
  <si>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</si>
  <si>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</si>
  <si>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</si>
  <si>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</si>
  <si>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</si>
  <si>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</si>
  <si>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</si>
  <si>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</si>
  <si>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</si>
  <si>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</si>
  <si>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</si>
  <si>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</si>
  <si>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</si>
  <si>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</si>
  <si>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</si>
  <si>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</si>
  <si>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</si>
  <si>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</si>
  <si>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</si>
  <si>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</si>
  <si>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</si>
  <si>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</si>
  <si>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</si>
  <si>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</si>
  <si>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</si>
  <si>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</si>
  <si>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</si>
  <si>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</si>
  <si>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</si>
  <si>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</si>
  <si>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</si>
  <si>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</si>
  <si>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</si>
  <si>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</si>
  <si>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</si>
  <si>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</si>
  <si>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</si>
  <si>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</si>
  <si>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</si>
  <si>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</si>
  <si>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</si>
  <si>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</si>
  <si>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</si>
  <si>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</si>
  <si>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</si>
  <si>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</si>
  <si>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</si>
  <si>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</si>
  <si>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</si>
  <si>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</si>
  <si>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</si>
  <si>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</si>
  <si>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</si>
  <si>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</si>
  <si>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</si>
  <si>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</si>
  <si>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</si>
  <si>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</si>
  <si>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</si>
  <si>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</si>
  <si>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</si>
  <si>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</si>
  <si>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</si>
  <si>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</si>
  <si>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</si>
  <si>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</si>
  <si>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</si>
  <si>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</si>
  <si>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</si>
  <si>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</si>
  <si>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</si>
  <si>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</si>
  <si>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</si>
  <si>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</si>
  <si>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</si>
  <si>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</si>
  <si>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</si>
  <si>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</si>
  <si>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</si>
  <si>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</si>
  <si>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</si>
  <si>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</si>
  <si>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</si>
  <si>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</si>
  <si>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</si>
  <si>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</si>
  <si>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</si>
  <si>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</si>
  <si>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</si>
  <si>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</si>
  <si>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</si>
  <si>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</si>
  <si>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</si>
  <si>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</si>
  <si>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</si>
  <si>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</si>
  <si>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</si>
  <si>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</si>
  <si>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</si>
  <si>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</si>
  <si>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</si>
  <si>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</si>
  <si>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</si>
  <si>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</si>
  <si>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</si>
  <si>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</si>
  <si>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</si>
  <si>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</si>
  <si>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</si>
  <si>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</si>
  <si>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</si>
  <si>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</si>
  <si>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</si>
  <si>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</si>
  <si>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</si>
  <si>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</si>
  <si>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</si>
  <si>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</si>
  <si>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</si>
  <si>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</si>
  <si>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</si>
  <si>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</si>
  <si>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</si>
  <si>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</si>
  <si>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</si>
  <si>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</si>
  <si>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</si>
  <si>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</si>
  <si>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</si>
  <si>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</si>
  <si>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</si>
  <si>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</si>
  <si>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</si>
  <si>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</si>
  <si>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</si>
  <si>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</si>
  <si>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</si>
  <si>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</si>
  <si>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</si>
  <si>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</si>
  <si>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</si>
  <si>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</si>
  <si>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</si>
  <si>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</si>
  <si>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</si>
  <si>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</si>
  <si>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</si>
  <si>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</si>
  <si>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</si>
  <si>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</si>
  <si>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</si>
  <si>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</si>
  <si>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</si>
  <si>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</si>
  <si>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</si>
  <si>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</si>
  <si>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</si>
  <si>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</si>
  <si>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</si>
  <si>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</si>
  <si>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</si>
  <si>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</si>
  <si>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</si>
  <si>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</si>
  <si>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</si>
  <si>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</si>
  <si>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</si>
  <si>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</si>
  <si>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</si>
  <si>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</si>
  <si>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</si>
  <si>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</si>
  <si>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</si>
  <si>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</si>
  <si>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</si>
  <si>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</si>
  <si>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</si>
  <si>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</si>
  <si>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</si>
  <si>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</si>
  <si>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</si>
  <si>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</si>
  <si>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</si>
  <si>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</si>
  <si>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</si>
  <si>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</si>
  <si>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</si>
  <si>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</si>
  <si>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</si>
  <si>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</si>
  <si>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</si>
  <si>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</si>
  <si>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</si>
  <si>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</si>
  <si>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</si>
  <si>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</si>
  <si>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</si>
  <si>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</si>
  <si>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</si>
  <si>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</si>
  <si>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</si>
  <si>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</si>
  <si>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</si>
  <si>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</si>
  <si>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</si>
  <si>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</si>
  <si>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</si>
  <si>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</si>
  <si>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</si>
  <si>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</si>
  <si>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</si>
  <si>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</si>
  <si>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</si>
  <si>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</si>
  <si>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</si>
  <si>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</si>
  <si>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</si>
  <si>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</si>
  <si>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</si>
  <si>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</si>
  <si>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</si>
  <si>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</si>
  <si>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</si>
  <si>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</si>
  <si>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</si>
  <si>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</si>
  <si>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</si>
  <si>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</si>
  <si>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</si>
  <si>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</si>
  <si>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</si>
  <si>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</si>
  <si>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</si>
  <si>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</si>
  <si>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</si>
  <si>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</si>
  <si>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</si>
  <si>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</si>
  <si>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</si>
  <si>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</si>
  <si>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</si>
  <si>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</si>
  <si>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</si>
  <si>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</si>
  <si>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</si>
  <si>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</si>
  <si>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</si>
  <si>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</si>
  <si>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</si>
  <si>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</si>
  <si>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</si>
  <si>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</si>
  <si>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</si>
  <si>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</si>
  <si>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</si>
  <si>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</si>
  <si>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</si>
  <si>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</si>
  <si>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</si>
  <si>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</si>
  <si>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</si>
  <si>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</si>
  <si>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</si>
  <si>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</si>
  <si>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</si>
  <si>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</si>
  <si>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</si>
  <si>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</si>
  <si>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</si>
  <si>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</si>
  <si>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</si>
  <si>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</si>
  <si>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</si>
  <si>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</si>
  <si>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</si>
  <si>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</si>
  <si>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</si>
  <si>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</si>
  <si>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</si>
  <si>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</si>
  <si>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</si>
  <si>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</si>
  <si>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</si>
  <si>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</si>
  <si>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</si>
  <si>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</si>
  <si>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</si>
  <si>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</si>
  <si>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</si>
  <si>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</si>
  <si>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</si>
  <si>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</si>
  <si>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</si>
  <si>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</si>
  <si>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</si>
  <si>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</si>
  <si>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</si>
  <si>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</si>
  <si>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</si>
  <si>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</si>
  <si>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</si>
  <si>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</si>
  <si>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</si>
  <si>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</si>
  <si>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</si>
  <si>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</si>
  <si>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</si>
  <si>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</si>
  <si>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</si>
  <si>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</si>
  <si>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</si>
  <si>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</si>
  <si>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</si>
  <si>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</si>
  <si>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</si>
  <si>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</si>
  <si>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</si>
  <si>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</si>
  <si>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</si>
  <si>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</si>
  <si>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</si>
  <si>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</si>
  <si>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</si>
  <si>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</si>
  <si>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</si>
  <si>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</si>
  <si>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</si>
  <si>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</si>
  <si>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</si>
  <si>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</si>
  <si>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</si>
  <si>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</si>
  <si>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</si>
  <si>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</si>
  <si>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</si>
  <si>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</si>
  <si>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</si>
  <si>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</si>
  <si>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</si>
  <si>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</si>
  <si>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</si>
  <si>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</si>
  <si>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</si>
  <si>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</si>
  <si>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</si>
  <si>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</si>
  <si>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</si>
  <si>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</si>
  <si>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</si>
  <si>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</si>
  <si>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</si>
  <si>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</si>
  <si>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</si>
  <si>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</si>
  <si>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</si>
  <si>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</si>
  <si>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</si>
  <si>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</si>
  <si>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</si>
  <si>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</si>
  <si>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</si>
  <si>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</si>
  <si>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</si>
  <si>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</si>
  <si>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</si>
  <si>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</si>
  <si>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</si>
  <si>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</si>
  <si>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</si>
  <si>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</si>
  <si>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</si>
  <si>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</si>
  <si>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</si>
  <si>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</si>
  <si>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</si>
  <si>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</si>
  <si>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</si>
  <si>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</si>
  <si>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</si>
  <si>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</si>
  <si>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</si>
  <si>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</si>
  <si>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</si>
  <si>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</si>
  <si>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</si>
  <si>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</si>
  <si>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</si>
  <si>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</si>
  <si>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</si>
  <si>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</si>
  <si>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</si>
  <si>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</si>
  <si>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</si>
  <si>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</si>
  <si>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</si>
  <si>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</si>
  <si>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</si>
  <si>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</si>
  <si>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</si>
  <si>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</si>
  <si>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</si>
  <si>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</si>
  <si>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</si>
  <si>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</si>
  <si>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</si>
  <si>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</si>
  <si>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</si>
  <si>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</si>
  <si>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</si>
  <si>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</si>
  <si>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</si>
  <si>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</si>
  <si>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</si>
  <si>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</si>
  <si>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</si>
  <si>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</si>
  <si>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</si>
  <si>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</si>
  <si>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</si>
  <si>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</si>
  <si>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</si>
  <si>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</si>
  <si>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</si>
  <si>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</si>
  <si>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</si>
  <si>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</si>
  <si>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</si>
  <si>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</si>
  <si>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</si>
  <si>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</si>
  <si>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</si>
  <si>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</si>
  <si>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</si>
  <si>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</si>
  <si>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</si>
  <si>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</si>
  <si>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</si>
  <si>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</si>
  <si>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</si>
  <si>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</si>
  <si>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</si>
  <si>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</si>
  <si>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</si>
  <si>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</si>
  <si>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</si>
  <si>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</si>
  <si>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</si>
  <si>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</si>
  <si>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</si>
  <si>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</si>
  <si>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</si>
  <si>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</si>
  <si>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</si>
  <si>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</si>
  <si>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</si>
  <si>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</si>
  <si>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</si>
  <si>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</si>
  <si>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</si>
  <si>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</si>
  <si>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</si>
  <si>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</si>
  <si>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</si>
  <si>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</si>
  <si>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</si>
  <si>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</si>
  <si>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</si>
  <si>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</si>
  <si>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</si>
  <si>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</si>
  <si>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</si>
  <si>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</si>
  <si>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</si>
  <si>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</si>
  <si>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</si>
  <si>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</si>
  <si>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</si>
  <si>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</si>
  <si>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</si>
  <si>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</si>
  <si>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</si>
  <si>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</si>
  <si>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</si>
  <si>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</si>
  <si>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</si>
  <si>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</si>
  <si>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</si>
  <si>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</si>
  <si>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</si>
  <si>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</si>
  <si>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</si>
  <si>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</si>
  <si>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</si>
  <si>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</si>
  <si>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</si>
  <si>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</si>
  <si>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</si>
  <si>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</si>
  <si>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</si>
  <si>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</si>
  <si>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</si>
  <si>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</si>
  <si>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</si>
  <si>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</si>
  <si>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</si>
  <si>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</si>
  <si>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</si>
  <si>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</si>
  <si>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</si>
  <si>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</si>
  <si>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</si>
  <si>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</si>
  <si>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</si>
  <si>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</si>
  <si>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</si>
  <si>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</si>
  <si>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</si>
  <si>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</si>
  <si>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</si>
  <si>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</si>
  <si>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</si>
  <si>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</si>
  <si>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</si>
  <si>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</si>
  <si>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</si>
  <si>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</si>
  <si>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</si>
  <si>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</si>
  <si>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</si>
  <si>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</si>
  <si>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</si>
  <si>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</si>
  <si>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</si>
  <si>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</si>
  <si>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</si>
  <si>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</si>
  <si>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</si>
  <si>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</si>
  <si>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</si>
  <si>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</si>
  <si>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</si>
  <si>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</si>
  <si>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</si>
  <si>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</si>
  <si>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</si>
  <si>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</si>
  <si>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</si>
  <si>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</si>
  <si>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</si>
  <si>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</si>
  <si>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</si>
  <si>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</si>
  <si>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</si>
  <si>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</si>
  <si>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</si>
  <si>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</si>
  <si>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</si>
  <si>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</si>
  <si>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</si>
  <si>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</si>
  <si>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</si>
  <si>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</si>
  <si>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</si>
  <si>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</si>
  <si>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</si>
  <si>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</si>
  <si>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</si>
  <si>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</si>
  <si>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</si>
  <si>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</si>
  <si>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</si>
  <si>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</si>
  <si>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</si>
  <si>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</si>
  <si>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</si>
  <si>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</si>
  <si>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</si>
  <si>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</si>
  <si>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</si>
  <si>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</si>
  <si>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</si>
  <si>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</si>
  <si>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</si>
  <si>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</si>
  <si>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</si>
  <si>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</si>
  <si>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</si>
  <si>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</si>
  <si>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</si>
  <si>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</si>
  <si>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</si>
  <si>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</si>
  <si>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</si>
  <si>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</si>
  <si>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</si>
  <si>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</si>
  <si>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</si>
  <si>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</si>
  <si>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</si>
  <si>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</si>
  <si>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</si>
  <si>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</si>
  <si>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</si>
  <si>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</si>
  <si>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</si>
  <si>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</si>
  <si>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</si>
  <si>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</si>
  <si>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</si>
  <si>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</si>
  <si>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</si>
  <si>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</si>
  <si>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</si>
  <si>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</si>
  <si>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</si>
  <si>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</si>
  <si>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</si>
  <si>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</si>
  <si>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</si>
  <si>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</si>
  <si>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</si>
  <si>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</si>
  <si>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</si>
  <si>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</si>
  <si>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</si>
  <si>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</si>
  <si>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</si>
  <si>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</si>
  <si>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</si>
  <si>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</si>
  <si>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</si>
  <si>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</si>
  <si>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</si>
  <si>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</si>
  <si>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</si>
  <si>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</si>
  <si>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</si>
  <si>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</si>
  <si>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</si>
  <si>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</si>
  <si>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</si>
  <si>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</si>
  <si>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</si>
  <si>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</si>
  <si>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</si>
  <si>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</si>
  <si>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</si>
  <si>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</si>
  <si>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</si>
  <si>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</si>
  <si>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</si>
  <si>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</si>
  <si>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</si>
  <si>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</si>
  <si>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</si>
  <si>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</si>
  <si>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</si>
  <si>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</si>
  <si>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</si>
  <si>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</si>
  <si>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</si>
  <si>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</si>
  <si>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</si>
  <si>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</si>
  <si>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</si>
  <si>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</si>
  <si>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</si>
  <si>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</si>
  <si>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</si>
  <si>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</si>
  <si>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</si>
  <si>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</si>
  <si>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</si>
  <si>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</si>
  <si>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</si>
  <si>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</si>
  <si>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</si>
  <si>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</si>
  <si>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</si>
  <si>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</si>
  <si>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</si>
  <si>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</si>
  <si>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</si>
  <si>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</si>
  <si>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</si>
  <si>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</si>
  <si>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</si>
  <si>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</si>
  <si>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</si>
  <si>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</si>
  <si>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</si>
  <si>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</si>
  <si>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</si>
  <si>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</si>
  <si>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</si>
  <si>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</si>
  <si>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</si>
  <si>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</si>
  <si>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</si>
  <si>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</si>
  <si>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</si>
  <si>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</si>
  <si>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</si>
  <si>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</si>
  <si>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</si>
  <si>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</si>
  <si>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</si>
  <si>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</si>
  <si>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</si>
  <si>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</si>
  <si>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</si>
  <si>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</si>
  <si>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</si>
  <si>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</si>
  <si>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</si>
  <si>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</si>
  <si>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</si>
  <si>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</si>
  <si>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</si>
  <si>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</si>
  <si>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</si>
  <si>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</si>
  <si>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</si>
  <si>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</si>
  <si>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</si>
  <si>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</si>
  <si>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</si>
  <si>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</si>
  <si>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</si>
  <si>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</si>
  <si>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</si>
  <si>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</si>
  <si>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</si>
  <si>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</si>
  <si>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</si>
  <si>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</si>
  <si>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</si>
  <si>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</si>
  <si>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</si>
  <si>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</si>
  <si>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</si>
  <si>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</si>
  <si>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</si>
  <si>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</si>
  <si>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</si>
  <si>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</si>
  <si>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</si>
  <si>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</si>
  <si>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</si>
  <si>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</si>
  <si>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</si>
  <si>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</si>
  <si>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</si>
  <si>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</si>
  <si>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</si>
  <si>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</si>
  <si>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</si>
  <si>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</si>
  <si>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</si>
  <si>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</si>
  <si>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</si>
  <si>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</si>
  <si>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</si>
  <si>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</si>
  <si>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</si>
  <si>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</si>
  <si>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</si>
  <si>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</si>
  <si>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</si>
  <si>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</si>
  <si>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</si>
  <si>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</si>
  <si>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</si>
  <si>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</si>
  <si>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</si>
  <si>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</si>
  <si>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</si>
  <si>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</si>
  <si>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</si>
  <si>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</si>
  <si>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</si>
  <si>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</si>
  <si>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</si>
  <si>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</si>
  <si>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</si>
  <si>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</si>
  <si>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</si>
  <si>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</si>
  <si>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</si>
  <si>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</si>
  <si>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</si>
  <si>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</si>
  <si>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</si>
  <si>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</si>
  <si>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</si>
  <si>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</si>
  <si>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</si>
  <si>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</si>
  <si>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</si>
  <si>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</si>
  <si>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</si>
  <si>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</si>
  <si>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</si>
  <si>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</si>
  <si>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</si>
  <si>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</si>
  <si>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</si>
  <si>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</si>
  <si>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</si>
  <si>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</si>
  <si>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</si>
  <si>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</si>
  <si>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</si>
  <si>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</si>
  <si>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</si>
  <si>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</si>
  <si>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</si>
  <si>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</si>
  <si>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</si>
  <si>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</si>
  <si>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</si>
  <si>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</si>
  <si>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</si>
  <si>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</si>
  <si>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</si>
  <si>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</si>
  <si>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</si>
  <si>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</si>
  <si>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</si>
  <si>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</si>
  <si>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</si>
  <si>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</si>
  <si>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</si>
  <si>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</si>
  <si>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</si>
  <si>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</si>
  <si>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</si>
  <si>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</si>
  <si>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</si>
  <si>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</si>
  <si>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</si>
  <si>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</si>
  <si>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</si>
  <si>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</si>
  <si>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</si>
  <si>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</si>
  <si>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</si>
  <si>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</si>
  <si>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</si>
  <si>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</si>
  <si>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</si>
  <si>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</si>
  <si>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</si>
  <si>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</si>
  <si>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</si>
  <si>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</si>
  <si>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</si>
  <si>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</si>
  <si>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</si>
  <si>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</si>
  <si>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</si>
  <si>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</si>
  <si>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</si>
  <si>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</si>
  <si>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</si>
  <si>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</si>
  <si>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</si>
  <si>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</si>
  <si>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</si>
  <si>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</si>
  <si>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</si>
  <si>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</si>
  <si>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</si>
  <si>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</si>
  <si>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</si>
  <si>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</si>
  <si>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</si>
  <si>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</si>
  <si>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</si>
  <si>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</si>
  <si>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</si>
  <si>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</si>
  <si>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</si>
  <si>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</si>
  <si>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</si>
  <si>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</si>
  <si>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</si>
  <si>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</si>
  <si>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</si>
  <si>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</si>
  <si>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</si>
  <si>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</si>
  <si>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</si>
  <si>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</si>
  <si>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</si>
  <si>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</si>
  <si>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</si>
  <si>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</si>
  <si>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</si>
  <si>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</si>
  <si>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</si>
  <si>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</si>
  <si>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</si>
  <si>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</si>
  <si>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</si>
  <si>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</si>
  <si>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</si>
  <si>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</si>
  <si>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</si>
  <si>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</si>
  <si>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</si>
  <si>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</si>
  <si>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</si>
  <si>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</si>
  <si>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</si>
  <si>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</si>
  <si>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</si>
  <si>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</si>
  <si>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</si>
  <si>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</si>
  <si>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</si>
  <si>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</si>
  <si>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</si>
  <si>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</si>
  <si>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</si>
  <si>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</si>
  <si>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</si>
  <si>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</si>
  <si>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</si>
  <si>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</si>
  <si>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</si>
  <si>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</si>
  <si>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</si>
  <si>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</si>
  <si>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</si>
  <si>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</si>
  <si>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</si>
  <si>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</si>
  <si>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</si>
  <si>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</si>
  <si>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</si>
  <si>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</si>
  <si>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</si>
  <si>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</si>
  <si>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</si>
  <si>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</si>
  <si>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</si>
  <si>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</si>
  <si>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</si>
  <si>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</si>
  <si>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</si>
  <si>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</si>
  <si>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</si>
  <si>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</si>
  <si>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</si>
  <si>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</si>
  <si>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</si>
  <si>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</si>
  <si>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</si>
  <si>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</si>
  <si>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</si>
  <si>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</si>
  <si>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</si>
  <si>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</si>
  <si>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</si>
  <si>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</si>
  <si>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</si>
  <si>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</si>
  <si>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</si>
  <si>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</si>
  <si>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</si>
  <si>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</si>
  <si>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</si>
  <si>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</si>
  <si>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</si>
  <si>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</si>
  <si>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</si>
  <si>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</si>
  <si>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</si>
  <si>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</si>
  <si>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</si>
  <si>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</si>
  <si>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</si>
  <si>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</si>
  <si>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</si>
  <si>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</si>
  <si>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</si>
  <si>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</si>
  <si>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</si>
  <si>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</si>
  <si>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</si>
  <si>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</si>
  <si>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</si>
  <si>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</si>
  <si>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</si>
  <si>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</si>
  <si>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</si>
  <si>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</si>
  <si>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</si>
  <si>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</si>
  <si>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</si>
  <si>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</si>
  <si>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</si>
  <si>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</si>
  <si>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</si>
  <si>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</si>
  <si>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</si>
  <si>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</si>
  <si>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</si>
  <si>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</si>
  <si>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</si>
  <si>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</si>
  <si>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</si>
  <si>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</si>
  <si>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</si>
  <si>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</si>
  <si>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</si>
  <si>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</si>
  <si>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</si>
  <si>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</si>
  <si>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</si>
  <si>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</si>
  <si>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</si>
  <si>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</si>
  <si>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</si>
  <si>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</si>
  <si>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</si>
  <si>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</si>
  <si>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</si>
  <si>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</si>
  <si>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</si>
  <si>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</si>
  <si>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</si>
  <si>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</si>
  <si>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</si>
  <si>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</si>
  <si>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</si>
  <si>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</si>
  <si>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</si>
  <si>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</si>
  <si>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</si>
  <si>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</si>
  <si>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</si>
  <si>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</si>
  <si>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</si>
  <si>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</si>
  <si>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</si>
  <si>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</si>
  <si>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</si>
  <si>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</si>
  <si>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</si>
  <si>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</si>
  <si>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</si>
  <si>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</si>
  <si>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</si>
  <si>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</si>
  <si>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</si>
  <si>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</si>
  <si>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</si>
  <si>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</si>
  <si>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</si>
  <si>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</si>
  <si>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</si>
  <si>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</si>
  <si>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</si>
  <si>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</si>
  <si>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</si>
  <si>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</si>
  <si>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</si>
  <si>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</si>
  <si>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</si>
  <si>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</si>
  <si>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</si>
  <si>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</si>
  <si>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</si>
  <si>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</si>
  <si>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</si>
  <si>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</si>
  <si>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</si>
  <si>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</si>
  <si>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</si>
  <si>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</si>
  <si>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</si>
  <si>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</si>
  <si>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</si>
  <si>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</si>
  <si>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</si>
  <si>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</si>
  <si>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</si>
  <si>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</si>
  <si>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</si>
  <si>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</si>
  <si>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</si>
  <si>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</si>
  <si>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</si>
  <si>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</si>
  <si>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</si>
  <si>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</si>
  <si>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</si>
  <si>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</si>
  <si>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</si>
  <si>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</si>
  <si>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</si>
  <si>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</si>
  <si>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</si>
  <si>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</si>
  <si>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</si>
  <si>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</si>
  <si>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</si>
  <si>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</si>
  <si>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</si>
  <si>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</si>
  <si>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</si>
  <si>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</si>
  <si>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</si>
  <si>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</si>
  <si>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</si>
  <si>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</si>
  <si>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</si>
  <si>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</si>
  <si>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</si>
  <si>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</si>
  <si>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</si>
  <si>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</si>
  <si>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</si>
  <si>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</si>
  <si>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</si>
  <si>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</si>
  <si>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</si>
  <si>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</si>
  <si>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</si>
  <si>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</si>
  <si>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</si>
  <si>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</si>
  <si>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</si>
  <si>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</si>
  <si>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</si>
  <si>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</si>
  <si>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</si>
  <si>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</si>
  <si>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</si>
  <si>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</si>
  <si>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</si>
  <si>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</si>
  <si>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</si>
  <si>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</si>
  <si>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</si>
  <si>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</si>
  <si>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</si>
  <si>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</si>
  <si>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</si>
  <si>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</si>
  <si>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</si>
  <si>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</si>
  <si>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</si>
  <si>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</si>
  <si>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</si>
  <si>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</si>
  <si>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</si>
  <si>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</si>
  <si>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</si>
  <si>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</si>
  <si>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</si>
  <si>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</si>
  <si>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</si>
  <si>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</si>
  <si>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</si>
  <si>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</si>
  <si>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</si>
  <si>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</si>
  <si>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</si>
  <si>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</si>
  <si>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</si>
  <si>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</si>
  <si>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</si>
  <si>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</si>
  <si>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</si>
  <si>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</si>
  <si>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</si>
  <si>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</si>
  <si>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</si>
  <si>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</si>
  <si>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</si>
  <si>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</si>
  <si>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</si>
  <si>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</si>
  <si>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</si>
  <si>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</si>
  <si>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</si>
  <si>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</si>
  <si>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</si>
  <si>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</si>
  <si>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</si>
  <si>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</si>
  <si>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</si>
  <si>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</si>
  <si>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</si>
  <si>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</si>
  <si>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</si>
  <si>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</si>
  <si>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</si>
  <si>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</si>
  <si>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</si>
  <si>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</si>
  <si>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</si>
  <si>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</si>
  <si>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</si>
  <si>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</si>
  <si>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</si>
  <si>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</si>
  <si>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</si>
  <si>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</si>
  <si>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</si>
  <si>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</si>
  <si>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</si>
  <si>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</si>
  <si>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</si>
  <si>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</si>
  <si>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</si>
  <si>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</si>
  <si>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</si>
  <si>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</si>
  <si>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</si>
  <si>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</si>
  <si>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</si>
  <si>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</si>
  <si>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</si>
  <si>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</si>
  <si>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</si>
  <si>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</si>
  <si>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</si>
  <si>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</si>
  <si>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</si>
  <si>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</si>
  <si>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</si>
  <si>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</si>
  <si>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</si>
  <si>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</si>
  <si>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</si>
  <si>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</si>
  <si>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</si>
  <si>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</si>
  <si>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</si>
  <si>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</si>
  <si>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</si>
  <si>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</si>
  <si>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</si>
  <si>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</si>
  <si>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</si>
  <si>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</si>
  <si>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</si>
  <si>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</si>
  <si>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</si>
  <si>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</si>
  <si>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</si>
  <si>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</si>
  <si>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</si>
  <si>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</si>
  <si>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</si>
  <si>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</si>
  <si>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</si>
  <si>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</si>
  <si>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</si>
  <si>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</si>
  <si>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</si>
  <si>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</si>
  <si>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</si>
  <si>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</si>
  <si>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</si>
  <si>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</si>
  <si>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</si>
  <si>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</si>
  <si>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</si>
  <si>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</si>
  <si>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</si>
  <si>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</si>
  <si>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</si>
  <si>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</si>
  <si>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</si>
  <si>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</si>
  <si>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</si>
  <si>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</si>
  <si>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</si>
  <si>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</si>
  <si>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</si>
  <si>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</si>
  <si>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</si>
  <si>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</si>
  <si>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</si>
  <si>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</si>
  <si>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</si>
  <si>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</si>
  <si>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</si>
  <si>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</si>
  <si>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</si>
  <si>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</si>
  <si>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</si>
  <si>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</si>
  <si>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</si>
  <si>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</si>
  <si>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</si>
  <si>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</si>
  <si>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</si>
  <si>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</si>
  <si>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</si>
  <si>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</si>
  <si>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</si>
  <si>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</si>
  <si>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</si>
  <si>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</si>
  <si>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</si>
  <si>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</si>
  <si>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</si>
  <si>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</si>
  <si>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</si>
  <si>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</si>
  <si>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</si>
  <si>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</si>
  <si>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</si>
  <si>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</si>
  <si>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</si>
  <si>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</si>
  <si>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</si>
  <si>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</si>
  <si>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</si>
  <si>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</si>
  <si>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</si>
  <si>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</si>
  <si>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</si>
  <si>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</si>
  <si>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</si>
  <si>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</si>
  <si>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</si>
  <si>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</si>
  <si>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</si>
  <si>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</si>
  <si>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</si>
  <si>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</si>
  <si>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</si>
  <si>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</si>
  <si>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</si>
  <si>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</si>
  <si>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</si>
  <si>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</si>
  <si>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</si>
  <si>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</si>
  <si>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</si>
  <si>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</si>
  <si>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</si>
  <si>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</si>
  <si>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</si>
  <si>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</si>
  <si>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</si>
  <si>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</si>
  <si>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</si>
  <si>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</si>
  <si>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</si>
  <si>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</si>
  <si>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</si>
  <si>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</si>
  <si>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</si>
  <si>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</si>
  <si>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</si>
  <si>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</si>
  <si>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</si>
  <si>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</si>
  <si>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</si>
  <si>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</si>
  <si>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</si>
  <si>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</si>
  <si>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</si>
  <si>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</si>
  <si>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</si>
  <si>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</si>
  <si>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</si>
  <si>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</si>
  <si>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</si>
  <si>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</si>
  <si>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</si>
  <si>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</si>
  <si>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</si>
  <si>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</si>
  <si>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</si>
  <si>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</si>
  <si>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</si>
  <si>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</si>
  <si>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</si>
  <si>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</si>
  <si>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</si>
  <si>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</si>
  <si>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</si>
  <si>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</si>
  <si>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</si>
  <si>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</si>
  <si>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</si>
  <si>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</si>
  <si>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</si>
  <si>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</si>
  <si>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</si>
  <si>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</si>
  <si>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</si>
  <si>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</si>
  <si>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</si>
  <si>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</si>
  <si>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</si>
  <si>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</si>
  <si>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</si>
  <si>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</si>
  <si>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</si>
  <si>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</si>
  <si>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</si>
  <si>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</si>
  <si>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</si>
  <si>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</si>
  <si>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</si>
  <si>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</si>
  <si>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</si>
  <si>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</si>
  <si>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</si>
  <si>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</si>
  <si>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</si>
  <si>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</si>
  <si>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</si>
  <si>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</si>
  <si>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</si>
  <si>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</si>
  <si>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</si>
  <si>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</si>
  <si>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</si>
  <si>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</si>
  <si>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</si>
  <si>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</si>
  <si>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</si>
  <si>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</si>
  <si>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</si>
  <si>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</si>
  <si>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</si>
  <si>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</si>
  <si>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</si>
  <si>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</si>
  <si>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</si>
  <si>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</si>
  <si>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</si>
  <si>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</si>
  <si>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</si>
  <si>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</si>
  <si>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</si>
  <si>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</si>
  <si>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</si>
  <si>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</si>
  <si>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</si>
  <si>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</si>
  <si>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</si>
  <si>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</si>
  <si>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</si>
  <si>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</si>
  <si>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</si>
  <si>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</si>
  <si>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</si>
  <si>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</si>
  <si>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</si>
  <si>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</si>
  <si>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</si>
  <si>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</si>
  <si>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</si>
  <si>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</si>
  <si>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</si>
  <si>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</si>
  <si>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</si>
  <si>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</si>
  <si>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</si>
  <si>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</si>
  <si>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</si>
  <si>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</si>
  <si>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</si>
  <si>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</si>
  <si>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</si>
  <si>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</si>
  <si>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</si>
  <si>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</si>
  <si>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</si>
  <si>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</si>
  <si>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</si>
  <si>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</si>
  <si>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</si>
  <si>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</si>
  <si>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</si>
  <si>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</si>
  <si>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</si>
  <si>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</si>
  <si>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</si>
  <si>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</si>
  <si>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</si>
  <si>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</si>
  <si>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</si>
  <si>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</si>
  <si>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</si>
  <si>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</si>
  <si>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</si>
  <si>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</si>
  <si>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</si>
  <si>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</si>
  <si>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</si>
  <si>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</si>
  <si>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</si>
  <si>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</si>
  <si>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</si>
  <si>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</si>
  <si>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</si>
  <si>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</si>
  <si>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</si>
  <si>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</si>
  <si>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</si>
  <si>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</si>
  <si>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</si>
  <si>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</si>
  <si>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</si>
  <si>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</si>
  <si>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</si>
  <si>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</si>
  <si>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</si>
  <si>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</si>
  <si>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</si>
  <si>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</si>
  <si>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</si>
  <si>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</si>
  <si>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</si>
  <si>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</si>
  <si>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</si>
  <si>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</si>
  <si>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</si>
  <si>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</si>
  <si>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</si>
  <si>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</si>
  <si>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</si>
  <si>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</si>
  <si>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</si>
  <si>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</si>
  <si>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</si>
  <si>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</si>
  <si>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</si>
  <si>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</si>
  <si>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</si>
  <si>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</si>
  <si>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</si>
  <si>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</si>
  <si>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</si>
  <si>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</si>
  <si>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</si>
  <si>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</si>
  <si>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</si>
  <si>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</si>
  <si>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</si>
  <si>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</si>
  <si>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</si>
  <si>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</si>
  <si>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</si>
  <si>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</si>
  <si>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</si>
  <si>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</si>
  <si>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</si>
  <si>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</si>
  <si>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</si>
  <si>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</si>
  <si>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</si>
  <si>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</si>
  <si>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</si>
  <si>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</si>
  <si>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</si>
  <si>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</si>
  <si>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</si>
  <si>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</si>
  <si>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</si>
  <si>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</si>
  <si>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</si>
  <si>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</si>
  <si>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</si>
  <si>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</si>
  <si>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</si>
  <si>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</si>
  <si>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</si>
  <si>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</si>
  <si>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</si>
  <si>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</si>
  <si>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</si>
  <si>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</si>
  <si>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</si>
  <si>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</si>
  <si>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</si>
  <si>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</si>
  <si>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</si>
  <si>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</si>
  <si>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</si>
  <si>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</si>
  <si>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</si>
  <si>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</si>
  <si>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</si>
  <si>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</si>
  <si>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</si>
  <si>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</si>
  <si>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</si>
  <si>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</si>
  <si>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</si>
  <si>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</si>
  <si>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</si>
  <si>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</si>
  <si>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</si>
  <si>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</si>
  <si>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</si>
  <si>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</si>
  <si>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</si>
  <si>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</si>
  <si>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</si>
  <si>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</si>
  <si>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</si>
  <si>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</si>
  <si>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</si>
  <si>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</si>
  <si>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</si>
  <si>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</si>
  <si>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</si>
  <si>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</si>
  <si>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</si>
  <si>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</si>
  <si>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</si>
  <si>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</si>
  <si>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</si>
  <si>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</si>
  <si>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</si>
  <si>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</si>
  <si>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</si>
  <si>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</si>
  <si>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</si>
  <si>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</si>
  <si>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</si>
  <si>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</si>
  <si>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</si>
  <si>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</si>
  <si>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</si>
  <si>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</si>
  <si>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</si>
  <si>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</si>
  <si>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</si>
  <si>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</si>
  <si>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</si>
  <si>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</si>
  <si>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</si>
  <si>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</si>
  <si>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</si>
  <si>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</si>
  <si>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</si>
  <si>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</si>
  <si>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</si>
  <si>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</si>
  <si>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</si>
  <si>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</si>
  <si>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</si>
  <si>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</si>
  <si>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</si>
  <si>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</si>
  <si>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</si>
  <si>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</si>
  <si>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</si>
  <si>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</si>
  <si>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</si>
  <si>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</si>
  <si>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</si>
  <si>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</si>
  <si>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</si>
  <si>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</si>
  <si>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</si>
  <si>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</si>
  <si>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</si>
  <si>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</si>
  <si>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</si>
  <si>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</si>
  <si>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</si>
  <si>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</si>
  <si>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</si>
  <si>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</si>
  <si>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</si>
  <si>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</si>
  <si>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</si>
  <si>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</si>
  <si>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</si>
  <si>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</si>
  <si>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</si>
  <si>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</si>
  <si>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</si>
  <si>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</si>
  <si>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</si>
  <si>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</si>
  <si>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</si>
  <si>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</si>
  <si>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</si>
  <si>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</si>
  <si>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</si>
  <si>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</si>
  <si>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</si>
  <si>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</si>
  <si>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</si>
  <si>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</si>
  <si>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</si>
  <si>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</si>
  <si>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</si>
  <si>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</si>
  <si>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</si>
  <si>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</si>
  <si>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</si>
  <si>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</si>
  <si>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</si>
  <si>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</si>
  <si>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</si>
  <si>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</si>
  <si>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</si>
  <si>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</si>
  <si>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</si>
  <si>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</si>
  <si>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</si>
  <si>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</si>
  <si>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</si>
  <si>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</si>
  <si>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</si>
  <si>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</si>
  <si>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</si>
  <si>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</si>
  <si>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</si>
  <si>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</si>
  <si>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</si>
  <si>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</si>
  <si>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</si>
  <si>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</si>
  <si>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</si>
  <si>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</si>
  <si>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</si>
  <si>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</si>
  <si>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</si>
  <si>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</si>
  <si>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</si>
  <si>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</si>
  <si>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</si>
  <si>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</si>
  <si>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</si>
  <si>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</si>
  <si>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</si>
  <si>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</si>
  <si>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</si>
  <si>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</si>
  <si>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</si>
  <si>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</si>
  <si>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</si>
  <si>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</si>
  <si>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</si>
  <si>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</si>
  <si>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</si>
  <si>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</si>
  <si>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</si>
  <si>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</si>
  <si>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</si>
  <si>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</si>
  <si>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</si>
  <si>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</si>
  <si>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</si>
  <si>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</si>
  <si>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</si>
  <si>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</si>
  <si>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</si>
  <si>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</si>
  <si>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</si>
  <si>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</si>
  <si>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</si>
  <si>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</si>
  <si>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</si>
  <si>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</si>
  <si>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</si>
  <si>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</si>
  <si>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</si>
  <si>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</si>
  <si>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</si>
  <si>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</si>
  <si>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</si>
  <si>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</si>
  <si>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</si>
  <si>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</si>
  <si>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</si>
  <si>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</si>
  <si>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</si>
  <si>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</si>
  <si>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</si>
  <si>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</si>
  <si>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</si>
  <si>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</si>
  <si>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</si>
  <si>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</si>
  <si>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</si>
  <si>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</si>
  <si>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</si>
  <si>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</si>
  <si>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</si>
  <si>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</si>
  <si>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</si>
  <si>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</si>
  <si>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</si>
  <si>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</si>
  <si>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</si>
  <si>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</si>
  <si>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</si>
  <si>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</si>
  <si>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</si>
  <si>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</si>
  <si>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</si>
  <si>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</si>
  <si>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</si>
  <si>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</si>
  <si>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</si>
  <si>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</si>
  <si>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</si>
  <si>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</si>
  <si>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</si>
  <si>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</si>
  <si>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</si>
  <si>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</si>
  <si>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</si>
  <si>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</si>
  <si>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</si>
  <si>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</si>
  <si>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</si>
  <si>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</si>
  <si>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</si>
  <si>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</si>
  <si>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</si>
  <si>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</si>
  <si>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</si>
  <si>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</si>
  <si>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</si>
  <si>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</si>
  <si>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</si>
  <si>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</si>
  <si>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</si>
  <si>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</si>
  <si>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</si>
  <si>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</si>
  <si>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</si>
  <si>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</si>
  <si>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</si>
  <si>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</si>
  <si>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</si>
  <si>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</si>
  <si>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</si>
  <si>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</si>
  <si>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</si>
  <si>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</si>
  <si>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</si>
  <si>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</si>
  <si>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</si>
  <si>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</si>
  <si>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</si>
  <si>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</si>
  <si>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</si>
  <si>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</si>
  <si>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</si>
  <si>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</si>
  <si>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</si>
  <si>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</si>
  <si>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</si>
  <si>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</si>
  <si>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</si>
  <si>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</si>
  <si>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</si>
  <si>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</si>
  <si>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</si>
  <si>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</si>
  <si>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</si>
  <si>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</si>
  <si>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</si>
  <si>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</si>
  <si>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</si>
  <si>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</si>
  <si>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</si>
  <si>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</si>
  <si>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</si>
  <si>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</si>
  <si>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</si>
  <si>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</si>
  <si>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</si>
  <si>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</si>
  <si>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</si>
  <si>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</si>
  <si>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</si>
  <si>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</si>
  <si>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</si>
  <si>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</si>
  <si>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</si>
  <si>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</si>
  <si>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</si>
  <si>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</si>
  <si>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</si>
  <si>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</si>
  <si>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</si>
  <si>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</si>
  <si>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</si>
  <si>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</si>
  <si>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</si>
  <si>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</si>
  <si>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</si>
  <si>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</si>
  <si>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</si>
  <si>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</si>
  <si>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</si>
  <si>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</si>
  <si>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</si>
  <si>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</si>
  <si>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</si>
  <si>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</si>
  <si>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</si>
  <si>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</si>
  <si>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</si>
  <si>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</si>
  <si>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</si>
  <si>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</si>
  <si>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</si>
  <si>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</si>
  <si>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</si>
  <si>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</si>
  <si>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</si>
  <si>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</si>
  <si>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</si>
  <si>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</si>
  <si>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</si>
  <si>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</si>
  <si>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</si>
  <si>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</si>
  <si>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</si>
  <si>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</si>
  <si>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</si>
  <si>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</si>
  <si>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</si>
  <si>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</si>
  <si>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</si>
  <si>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</si>
  <si>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</si>
  <si>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</si>
  <si>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</si>
  <si>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</si>
  <si>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</si>
  <si>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</si>
  <si>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</si>
  <si>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</si>
  <si>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</si>
  <si>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</si>
  <si>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</si>
  <si>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</si>
  <si>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</si>
  <si>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</si>
  <si>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</si>
  <si>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</si>
  <si>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</si>
  <si>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</si>
  <si>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</si>
  <si>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</si>
  <si>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</si>
  <si>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</si>
  <si>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</si>
  <si>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</si>
  <si>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</si>
  <si>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</si>
  <si>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</si>
  <si>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</si>
  <si>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</si>
  <si>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</si>
  <si>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</si>
  <si>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</si>
  <si>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</si>
  <si>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</si>
  <si>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</si>
  <si>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</si>
  <si>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</si>
  <si>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</si>
  <si>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</si>
  <si>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</si>
  <si>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</si>
  <si>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</si>
  <si>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</si>
  <si>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</si>
  <si>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</si>
  <si>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</si>
  <si>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</si>
  <si>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</si>
  <si>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</si>
  <si>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</si>
  <si>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</si>
  <si>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</si>
  <si>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</si>
  <si>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</si>
  <si>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</si>
  <si>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</si>
  <si>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</si>
  <si>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</si>
  <si>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</si>
  <si>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</si>
  <si>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</si>
  <si>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</si>
  <si>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</si>
  <si>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</si>
  <si>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</si>
  <si>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</si>
  <si>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</si>
  <si>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</si>
  <si>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</si>
  <si>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</si>
  <si>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</si>
  <si>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</si>
  <si>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</si>
  <si>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</si>
  <si>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</si>
  <si>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</si>
  <si>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</si>
  <si>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</si>
  <si>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</si>
  <si>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</si>
  <si>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</si>
  <si>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</si>
  <si>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</si>
  <si>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</si>
  <si>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</si>
  <si>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</si>
  <si>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</si>
  <si>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</si>
  <si>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</si>
  <si>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</si>
  <si>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</si>
  <si>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</si>
  <si>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</si>
  <si>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</si>
  <si>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</si>
  <si>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</si>
  <si>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</si>
  <si>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</si>
  <si>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</si>
  <si>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</si>
  <si>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</si>
  <si>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</si>
  <si>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</si>
  <si>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</si>
  <si>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</si>
  <si>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</si>
  <si>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</si>
  <si>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</si>
  <si>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</si>
  <si>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</si>
  <si>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</si>
  <si>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</si>
  <si>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</si>
  <si>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</si>
  <si>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</si>
  <si>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</si>
  <si>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</si>
  <si>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</si>
  <si>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</si>
  <si>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</si>
  <si>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</si>
  <si>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</si>
  <si>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</si>
  <si>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</si>
  <si>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</si>
  <si>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</si>
  <si>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</si>
  <si>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</si>
  <si>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</si>
  <si>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</si>
  <si>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</si>
  <si>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</si>
  <si>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</si>
  <si>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</si>
  <si>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</si>
  <si>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</si>
  <si>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</si>
  <si>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</si>
  <si>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</si>
  <si>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</si>
  <si>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</si>
  <si>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</si>
  <si>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</si>
  <si>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</si>
  <si>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</si>
  <si>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</si>
  <si>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</si>
  <si>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</si>
  <si>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</si>
  <si>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</si>
  <si>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</si>
  <si>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</si>
  <si>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</si>
  <si>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</si>
  <si>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</si>
  <si>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</si>
  <si>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</si>
  <si>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</si>
  <si>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</si>
  <si>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</si>
  <si>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</si>
  <si>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</si>
  <si>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</si>
  <si>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</si>
  <si>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</si>
  <si>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</si>
  <si>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</si>
  <si>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</si>
  <si>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</si>
  <si>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</si>
  <si>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</si>
  <si>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</si>
  <si>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</si>
  <si>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</si>
  <si>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</si>
  <si>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</si>
  <si>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</si>
  <si>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</si>
  <si>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</si>
  <si>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</si>
  <si>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</si>
  <si>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</si>
  <si>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</si>
  <si>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</si>
  <si>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</si>
  <si>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</si>
  <si>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</si>
  <si>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</si>
  <si>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</si>
  <si>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</si>
  <si>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</si>
  <si>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</si>
  <si>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</si>
  <si>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</si>
  <si>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</si>
  <si>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</si>
  <si>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</si>
  <si>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</si>
  <si>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</si>
  <si>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</si>
  <si>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</si>
  <si>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</si>
  <si>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</si>
  <si>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</si>
  <si>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</si>
  <si>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</si>
  <si>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</si>
  <si>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</si>
  <si>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</si>
  <si>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</si>
  <si>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</si>
  <si>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</si>
  <si>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</si>
  <si>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</si>
  <si>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</si>
  <si>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</si>
  <si>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</si>
  <si>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</si>
  <si>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</si>
  <si>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</si>
  <si>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</si>
  <si>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</si>
  <si>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</si>
  <si>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</si>
  <si>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</si>
  <si>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</si>
  <si>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</si>
  <si>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</si>
  <si>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</si>
  <si>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</si>
  <si>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</si>
  <si>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</si>
  <si>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</si>
  <si>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</si>
  <si>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</si>
  <si>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</si>
  <si>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</si>
  <si>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</si>
  <si>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</si>
  <si>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</si>
  <si>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</si>
  <si>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</si>
  <si>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</si>
  <si>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</si>
  <si>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</si>
  <si>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</si>
  <si>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</si>
  <si>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</si>
  <si>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</si>
  <si>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</si>
  <si>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</si>
  <si>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</si>
  <si>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</si>
  <si>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</si>
  <si>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</si>
  <si>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</si>
  <si>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</si>
  <si>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</si>
  <si>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</si>
  <si>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</si>
  <si>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</si>
  <si>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</si>
  <si>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</si>
  <si>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</si>
  <si>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</si>
  <si>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</si>
  <si>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</si>
  <si>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</si>
  <si>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</si>
  <si>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</si>
  <si>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</si>
  <si>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</si>
  <si>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</si>
  <si>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</si>
  <si>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</si>
  <si>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</si>
  <si>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</si>
  <si>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</si>
  <si>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</si>
  <si>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</si>
  <si>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</si>
  <si>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</si>
  <si>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</si>
  <si>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</si>
  <si>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</si>
  <si>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</si>
  <si>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</si>
  <si>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</si>
  <si>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</si>
  <si>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</si>
  <si>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</si>
  <si>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</si>
  <si>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</si>
  <si>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</si>
  <si>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</si>
  <si>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</si>
  <si>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</si>
  <si>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</si>
  <si>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</si>
  <si>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</si>
  <si>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</si>
  <si>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</si>
  <si>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</si>
  <si>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</si>
  <si>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</si>
  <si>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</si>
  <si>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</si>
  <si>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</si>
  <si>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</si>
  <si>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</si>
  <si>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</si>
  <si>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</si>
  <si>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</si>
  <si>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</si>
  <si>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</si>
  <si>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</si>
  <si>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</si>
  <si>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</si>
  <si>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</si>
  <si>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</si>
  <si>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</si>
  <si>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</si>
  <si>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</si>
  <si>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</si>
  <si>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</si>
  <si>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</si>
  <si>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</si>
  <si>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</si>
  <si>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</si>
  <si>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</si>
  <si>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</si>
  <si>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</si>
  <si>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</si>
  <si>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</si>
  <si>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</si>
  <si>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</si>
  <si>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</si>
  <si>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</si>
  <si>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</si>
  <si>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</si>
  <si>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</si>
  <si>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</si>
  <si>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</si>
  <si>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</si>
  <si>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</si>
  <si>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</si>
  <si>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</si>
  <si>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</si>
  <si>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</si>
  <si>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PCM-20251121-00000670</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</si>
  <si>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</si>
  <si>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</si>
  <si>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</si>
  <si>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</si>
  <si>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</si>
  <si>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</si>
  <si>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</si>
  <si>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</si>
  <si>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</si>
  <si>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</si>
  <si>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</si>
  <si>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</si>
  <si>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</si>
  <si>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</si>
  <si>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</si>
  <si>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</si>
  <si>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</si>
  <si>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</si>
  <si>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</si>
  <si>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</si>
  <si>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</si>
  <si>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</si>
  <si>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</si>
  <si>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</si>
  <si>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</si>
  <si>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</si>
  <si>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</si>
  <si>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</si>
  <si>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</si>
  <si>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</si>
  <si>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</si>
  <si>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</si>
  <si>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</si>
  <si>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</si>
  <si>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</si>
  <si>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</si>
  <si>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</si>
  <si>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</si>
  <si>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</si>
  <si>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</si>
  <si>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</si>
  <si>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</si>
  <si>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</si>
  <si>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</si>
  <si>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</si>
  <si>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</si>
  <si>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</si>
  <si>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</si>
  <si>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</si>
  <si>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</si>
  <si>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</si>
  <si>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</si>
  <si>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</si>
  <si>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</si>
  <si>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</si>
  <si>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</si>
  <si>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</si>
  <si>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</si>
  <si>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</si>
  <si>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</si>
  <si>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</si>
  <si>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</si>
  <si>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</si>
  <si>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</si>
  <si>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</si>
  <si>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</si>
  <si>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</si>
  <si>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</si>
  <si>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</si>
  <si>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</si>
  <si>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</si>
  <si>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</si>
  <si>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</si>
  <si>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</si>
  <si>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</si>
  <si>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</si>
  <si>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</si>
  <si>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</si>
  <si>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</si>
  <si>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</si>
  <si>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</si>
  <si>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</si>
  <si>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</si>
  <si>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</si>
  <si>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</si>
  <si>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</si>
  <si>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PCM-20251121-00000678</t>
  </si>
  <si>
    <t>EM team on the way need 60 Min</t>
  </si>
  <si>
    <t>JED2624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</si>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</sst>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8"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5" totalsRowShown="0" headerRowDxfId="48" dataDxfId="47" headerRowBorderDxfId="45" tableBorderDxfId="46" totalsRowBorderDxfId="44">
  <autoFilter ref="A1:L4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0" totalsRowShown="0" headerRowDxfId="31" dataDxfId="30" headerRowBorderDxfId="28" tableBorderDxfId="29">
  <autoFilter ref="A1:L11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1" totalsRowShown="0" headerRowDxfId="15" dataDxfId="14" headerRowBorderDxfId="12" tableBorderDxfId="13">
  <autoFilter ref="A1:L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319.65131423610728</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2</v>
      </c>
      <c r="D3" s="133" t="s">
        <v>14175</v>
      </c>
      <c r="E3" s="142" t="s">
        <v>39021</v>
      </c>
      <c r="F3" s="143">
        <v>45982.574490740742</v>
      </c>
      <c r="G3" s="144">
        <f ca="1">IFERROR(NOW()-F3,"-")</f>
        <v>2.524942129093688E-2</v>
      </c>
      <c r="H3" s="143">
        <v>45982.541932870372</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133"/>
      <c r="E4" s="142"/>
      <c r="F4" s="143"/>
      <c r="G4" s="144">
        <f ca="1">IFERROR(NOW()-F4,"-")</f>
        <v>45982.599740162033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45982.599740162033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45982.599740162033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45982.599740162033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45982.599740162033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45982.599740162033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45982.599740162033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45982.599740162033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45982.599740162033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45982.599740162033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45982.599740162033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45982.599740162033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45982.599740162033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45982.599740162033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45982.599740162033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45982.599740162033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45982.599740162033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45982.599740162033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45982.599740162033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45982.599740162033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45982.599740162033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45982.599740162033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45982.599740162033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45982.599740162033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45982.599740162033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45982.599740162033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45982.599740162033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45982.599740162033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45982.599740162033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45982.599740162033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45982.599740162033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45982.599740162033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45982.599740162033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45982.599740162033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45982.599740162033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45982.599740162033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45982.599740162033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45982.599740162033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45982.599740162033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45982.599740162033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45982.599740162033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45982.599740162033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45982.599740162033</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45982.599740162033</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45982.599740162033</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45982.599740162033</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45982.599740162033</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45982.599740162033</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DBE715E5-44C4-4FBB-95AA-D365045B6FFB}"/>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A2"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157.59990219907195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45982.599740162033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45982.599740162033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45982.599740162033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45982.599740162033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45982.599740162033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45982.599740162033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45982.599740162033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45982.599740162033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45982.599740162033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45982.599740162033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45982.599740162033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45982.599740162033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45982.599740162033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45982.599740162033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45982.599740162033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45982.599740162033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45982.599740162033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45982.599740162033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45982.599740162033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45982.599740162033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45982.599740162033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45982.599740162033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45982.599740162033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45982.599740162033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45982.599740162033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45982.599740162033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45982.599740162033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45982.599740162033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45982.599740162033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45982.599740162033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45982.599740162033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45982.599740162033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45982.599740162033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45982.599740162033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45982.599740162033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45982.599740162033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45982.599740162033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45982.599740162033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45982.599740162033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45982.599740162033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45982.599740162033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45982.599740162033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45982.599740162033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45982.599740162033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45982.599740162033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45982.599740162033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45982.599740162033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45982.599740162033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45982.599740162033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45982.599740162033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45982.599740162033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45982.599740162033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45982.599740162033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45982.599740162033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45982.599740162033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45982.599740162033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45982.599740162033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45982.599740162033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45982.599740162033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45982.599740162033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45982.599740162033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45982.599740162033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45982.599740162033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45982.599740162033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45982.599740162033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45982.599740162033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45982.599740162033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45982.599740162033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45982.599740162033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45982.599740162033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45982.599740162033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45982.599740162033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45982.599740162033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45982.599740162033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45982.599740162033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45982.599740162033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45982.599740162033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45982.599740162033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45982.599740162033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45982.599740162033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45982.599740162033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45982.599740162033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45982.599740162033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45982.599740162033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45982.599740162033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45982.599740162033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45982.599740162033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45982.599740162033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45982.599740162033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45982.599740162033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45982.599740162033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45982.599740162033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45982.599740162033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45982.599740162033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45982.599740162033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45982.599740162033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45982.599740162033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45982.599740162033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45982.599740162033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45982.599740162033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45982.599740162033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45982.599740162033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45982.599740162033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45982.599740162033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45982.599740162033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45982.599740162033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45982.599740162033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45982.599740162033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45982.599740162033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45982.599740162033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45982.599740162033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45982.599740162033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45982.599740162033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45982.599740162033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45982.599740162033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45982.599740162033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45982.599740162033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45982.599740162033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45982.599740162033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45982.599740162033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45982.599740162033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45982.599740162033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45982.599740162033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45982.599740162033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45982.599740162033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45982.599740162033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45982.599740162033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45982.599740162033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45982.599740162033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45982.599740162033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45982.599740162033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45982.599740162033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45982.599740162033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45982.599740162033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45982.599740162033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45982.599740162033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45982.599740162033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45982.599740162033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45982.599740162033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45982.599740162033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45982.599740162033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45982.599740162033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45982.599740162033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45982.599740162033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45982.599740162033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45982.599740162033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45982.599740162033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45982.599740162033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45982.599740162033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45982.599740162033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45982.599740162033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45982.599740162033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45982.599740162033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45982.599740162033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45982.599740162033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45982.599740162033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45982.599740162033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45982.599740162033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45982.599740162033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45982.599740162033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45982.599740162033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45982.599740162033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45982.599740162033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tabSelected="1" workbookViewId="0">
      <selection activeCell="A2" sqref="A2:XFD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45982.599740162033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45982.599740162033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45982.599740162033</v>
      </c>
      <c r="H4" s="22"/>
      <c r="I4" s="19" t="str">
        <f>IFERROR(VLOOKUP(D4,DB!A:F,6,0),"")</f>
        <v/>
      </c>
      <c r="J4" s="18" t="str">
        <f>IFERROR(VLOOKUP(D4,DB!A:G,7,0),"")</f>
        <v/>
      </c>
      <c r="K4" s="45"/>
      <c r="L4" s="23" t="str">
        <f>IFERROR(VLOOKUP(D4,DB!A:I,9,0),"")</f>
        <v/>
      </c>
    </row>
    <row r="5" spans="1:13" ht="15" customHeight="1">
      <c r="A5" s="19"/>
      <c r="B5" s="61" t="str">
        <f>IFERROR(VLOOKUP(D5,DB!A:K,11,0),"")</f>
        <v/>
      </c>
      <c r="C5" s="18"/>
      <c r="D5" s="18" t="s">
        <v>39107</v>
      </c>
      <c r="E5" s="18"/>
      <c r="F5" s="20"/>
      <c r="G5" s="21">
        <f t="shared" ca="1" si="0"/>
        <v>45982.599740162033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45982.599740162033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45982.599740162033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45982.599740162033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45982.599740162033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45982.599740162033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45982.599740162033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45982.599740162033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45982.599740162033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45982.599740162033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45982.599740162033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45982.599740162033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45982.599740162033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45982.599740162033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45982.599740162033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45982.599740162033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45982.599740162033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45982.599740162033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45982.599740162033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45982.599740162033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45982.599740162033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45982.599740162033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45982.599740162033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45982.599740162033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45982.599740162033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45982.599740162033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45982.599740162033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45982.599740162033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45982.599740162033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45982.599740162033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45982.599740162033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45982.599740162033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45982.599740162033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45982.599740162033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45982.599740162033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45982.599740162033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45982.599740162033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45982.599740162033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45982.599740162033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45982.599740162033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45982.599740162033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45982.599740162033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45982.599740162033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45982.599740162033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45982.599740162033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45982.599740162033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45982.599740162033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45982.599740162033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45982.599740162033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45982.599740162033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45982.599740162033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45982.599740162033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45982.599740162033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45982.599740162033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45982.599740162033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45982.599740162033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45982.599740162033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45982.599740162033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45982.599740162033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45982.599740162033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45982.599740162033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45982.599740162033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45982.599740162033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45982.599740162033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45982.599740162033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45982.599740162033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45982.599740162033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45982.599740162033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45982.599740162033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45982.599740162033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45982.599740162033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45982.599740162033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45982.599740162033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45982.599740162033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45982.599740162033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45982.599740162033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45982.599740162033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45982.599740162033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45982.599740162033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45982.599740162033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45982.599740162033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45982.599740162033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45982.599740162033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45982.599740162033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45982.599740162033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45982.599740162033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45982.599740162033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45982.599740162033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45982.599740162033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45982.599740162033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45982.599740162033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45982.599740162033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45982.599740162033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45982.599740162033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45982.599740162033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45982.599740162033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45982.599740162033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45982.599740162033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45982.599740162033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45982.599740162033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45982.599740162033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45982.599740162033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45982.599740162033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45982.599740162033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45982.599740162033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45982.599740162033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45982.599740162033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45982.599740162033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45982.599740162033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45982.599740162033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45982.599740162033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45982.599740162033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45982.599740162033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45982.599740162033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45982.599740162033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45982.599740162033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45982.599740162033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45982.599740162033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45982.599740162033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45982.599740162033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45982.599740162033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45982.599740162033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45982.599740162033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45982.599740162033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45982.599740162033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45982.599740162033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45982.599740162033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45982.599740162033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45982.599740162033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45982.599740162033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45982.599740162033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45982.599740162033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45982.599740162033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45982.599740162033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45982.599740162033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45982.599740162033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45982.599740162033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45982.599740162033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45982.599740162033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45982.599740162033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45982.599740162033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45982.599740162033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45982.599740162033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45982.599740162033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45982.599740162033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45982.599740162033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45982.599740162033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45982.599740162033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45982.599740162033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45982.599740162033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45982.599740162033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45982.599740162033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45982.599740162033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45982.599740162033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45982.599740162033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45982.599740162033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45982.599740162033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45982.599740162033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45982.599740162033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45982.599740162033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45982.599740162033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45982.599740162033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45982.599740162033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45982.599740162033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45982.599740162033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45982.599740162033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45982.599740162033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45982.599740162033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45982.599740162033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45982.599740162033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45982.599740162033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45982.599740162033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45982.599740162033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45982.599740162033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45982.599740162033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45982.599740162033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45982.599740162033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45982.599740162033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45982.599740162033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45982.599740162033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45982.599740162033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45982.599740162033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45982.599740162033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45982.599740162033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45982.599740162033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45982.599740162033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45982.599740162033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45982.599740162033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45982.599740162033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45982.599740162033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45982.599740162033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45982.599740162033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45982.599740162033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45982.599740162033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45982.599740162033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45982.599740162033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45982.599740162033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45982.599740162033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45982.599740162033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45982.599740162033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45982.599740162033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45982.599740162033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45982.599740162033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45982.599740162033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45982.599740162033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45982.599740162033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45982.599740162033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45982.599740162033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45982.599740162033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45982.599740162033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45982.599740162033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45982.599740162033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45982.599740162033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45982.599740162033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45982.599740162033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45982.599740162033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45982.599740162033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45982.599740162033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45982.599740162033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45982.599740162033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45982.599740162033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45982.599740162033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45982.599740162033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45982.599740162033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45982.599740162033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45982.599740162033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45982.599740162033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45982.599740162033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45982.599740162033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45982.599740162033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45982.599740162033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45982.599740162033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45982.599740162033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45982.599740162033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45982.599740162033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45982.599740162033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45982.599740162033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45982.599740162033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45982.599740162033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45982.599740162033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45982.599740162033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45982.599740162033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45982.599740162033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45982.599740162033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45982.599740162033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45982.599740162033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45982.599740162033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45982.599740162033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45982.599740162033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45982.599740162033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45982.599740162033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45982.599740162033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45982.599740162033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45982.599740162033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45982.599740162033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45982.599740162033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45982.599740162033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45982.599740162033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45982.599740162033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45982.599740162033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45982.599740162033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45982.599740162033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45982.599740162033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45982.599740162033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45982.599740162033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45982.599740162033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45982.599740162033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45982.599740162033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45982.599740162033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45982.599740162033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45982.599740162033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45982.599740162033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45982.599740162033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45982.599740162033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45982.599740162033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45982.599740162033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45982.599740162033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45982.599740162033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45982.599740162033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45982.599740162033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45982.599740162033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45982.599740162033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45982.599740162033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45982.599740162033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45982.599740162033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45982.599740162033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45982.599740162033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45982.599740162033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45982.599740162033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45982.599740162033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45982.599740162033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45982.599740162033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45982.599740162033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45982.599740162033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45982.599740162033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45982.599740162033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45982.599740162033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45982.599740162033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45982.599740162033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45982.599740162033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45982.599740162033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45982.599740162033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45982.599740162033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45982.599740162033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45982.599740162033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45982.599740162033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45982.599740162033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45982.599740162033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45982.599740162033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45982.599740162033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45982.599740162033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45982.599740162033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45982.599740162033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45982.599740162033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45982.599740162033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45982.599740162033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45982.599740162033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45982.599740162033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45982.599740162033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45982.599740162033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45982.599740162033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45982.599740162033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45982.599740162033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45982.599740162033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45982.599740162033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45982.599740162033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45982.599740162033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45982.599740162033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45982.599740162033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45982.599740162033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45982.599740162033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45982.599740162033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45982.599740162033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45982.599740162033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45982.599740162033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45982.599740162033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45982.599740162033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45982.599740162033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45982.599740162033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45982.599740162033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45982.599740162033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45982.599740162033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45982.599740162033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45982.599740162033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45982.599740162033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45982.599740162033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45982.599740162033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45982.599740162033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45982.599740162033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45982.599740162033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45982.599740162033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45982.599740162033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45982.599740162033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45982.599740162033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45982.599740162033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45982.599740162033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45982.599740162033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45982.599740162033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45982.599740162033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45982.599740162033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45982.599740162033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45982.599740162033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45982.599740162033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45982.599740162033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45982.599740162033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45982.599740162033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45982.599740162033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45982.599740162033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45982.599740162033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45982.599740162033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45982.599740162033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45982.599740162033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45982.599740162033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45982.599740162033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45982.599740162033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45982.599740162033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45982.599740162033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45982.599740162033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45982.599740162033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45982.599740162033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45982.599740162033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45982.599740162033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45982.599740162033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45982.599740162033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45982.599740162033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45982.599740162033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45982.599740162033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45982.599740162033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45982.599740162033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45982.599740162033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45982.599740162033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45982.599740162033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45982.599740162033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45982.599740162033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45982.599740162033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45982.599740162033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45982.599740162033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45982.599740162033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45982.599740162033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45982.599740162033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45982.599740162033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45982.599740162033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45982.599740162033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45982.599740162033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45982.599740162033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45982.599740162033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45982.599740162033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45982.599740162033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45982.599740162033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45982.599740162033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45982.599740162033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45982.599740162033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45982.599740162033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45982.599740162033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45982.599740162033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45982.599740162033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45982.599740162033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45982.599740162033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45982.599740162033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45982.599740162033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45982.599740162033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45982.599740162033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45982.599740162033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45982.599740162033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45982.599740162033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45982.599740162033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45982.599740162033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45982.599740162033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45982.599740162033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45982.599740162033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45982.599740162033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45982.599740162033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45982.599740162033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45982.599740162033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45982.599740162033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45982.599740162033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45982.599740162033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45982.599740162033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45982.599740162033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45982.599740162033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45982.599740162033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45982.599740162033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45982.599740162033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45982.599740162033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45982.599740162033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45982.599740162033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45982.599740162033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45982.599740162033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45982.599740162033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45982.599740162033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45982.599740162033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45982.599740162033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45982.599740162033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45982.599740162033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45982.599740162033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45982.599740162033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45982.599740162033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45982.599740162033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45982.599740162033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45982.599740162033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45982.599740162033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45982.599740162033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45982.599740162033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45982.599740162033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45982.599740162033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45982.599740162033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45982.599740162033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45982.599740162033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45982.599740162033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45982.599740162033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45982.599740162033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45982.599740162033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45982.599740162033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45982.599740162033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45982.599740162033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45982.599740162033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45982.599740162033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45982.599740162033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45982.599740162033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45982.599740162033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45982.599740162033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45982.599740162033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45982.599740162033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45982.599740162033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45982.599740162033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45982.599740162033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45982.599740162033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45982.599740162033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45982.599740162033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45982.599740162033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45982.599740162033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45982.599740162033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45982.599740162033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45982.599740162033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45982.599740162033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45982.599740162033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45982.599740162033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45982.599740162033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45982.599740162033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45982.599740162033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45982.599740162033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45982.599740162033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45982.599740162033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45982.599740162033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45982.599740162033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45982.599740162033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45982.599740162033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45982.599740162033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45982.599740162033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45982.599740162033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45982.599740162033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45982.599740162033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45982.599740162033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45982.599740162033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45982.599740162033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45982.599740162033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45982.599740162033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45982.599740162033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45982.599740162033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45982.599740162033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45982.599740162033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45982.599740162033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45982.599740162033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45982.599740162033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45982.599740162033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45982.599740162033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45982.599740162033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45982.599740162033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45982.599740162033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45982.599740162033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45982.599740162033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45982.599740162033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45982.599740162033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45982.599740162033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45982.599740162033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45982.599740162033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45982.599740162033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45982.599740162033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45982.599740162033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45982.599740162033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45982.599740162033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45982.599740162033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45982.599740162033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45982.599740162033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45982.599740162033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45982.599740162033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45982.599740162033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45982.599740162033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45982.599740162033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45982.599740162033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45982.599740162033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45982.599740162033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45982.599740162033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45982.599740162033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45982.599740162033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45982.599740162033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45982.599740162033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45982.599740162033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45982.599740162033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45982.599740162033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45982.599740162033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45982.599740162033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45982.599740162033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45982.599740162033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45982.599740162033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45982.599740162033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45982.599740162033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45982.599740162033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45982.599740162033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45982.599740162033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45982.599740162033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45982.599740162033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45982.599740162033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45982.599740162033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45982.599740162033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45982.599740162033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45982.599740162033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45982.599740162033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45982.599740162033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45982.599740162033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45982.599740162033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45982.599740162033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45982.599740162033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45982.599740162033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45982.599740162033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45982.599740162033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45982.599740162033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45982.599740162033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45982.599740162033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45982.599740162033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45982.599740162033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45982.599740162033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45982.599740162033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45982.599740162033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45982.599740162033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45982.599740162033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45982.599740162033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45982.599740162033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45982.599740162033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45982.599740162033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45982.599740162033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45982.599740162033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45982.599740162033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45982.599740162033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45982.599740162033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45982.599740162033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45982.599740162033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45982.599740162033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45982.599740162033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45982.599740162033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45982.599740162033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45982.599740162033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45982.599740162033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45982.599740162033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45982.599740162033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45982.599740162033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45982.599740162033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45982.599740162033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45982.599740162033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45982.599740162033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45982.599740162033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45982.599740162033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45982.599740162033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45982.599740162033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45982.599740162033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45982.599740162033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45982.599740162033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45982.599740162033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45982.599740162033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45982.599740162033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45982.599740162033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45982.599740162033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45982.599740162033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45982.599740162033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45982.599740162033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45982.599740162033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45982.599740162033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45982.599740162033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45982.599740162033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45982.599740162033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45982.599740162033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45982.599740162033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45982.599740162033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45982.599740162033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45982.599740162033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45982.599740162033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45982.599740162033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45982.599740162033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45982.599740162033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45982.599740162033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45982.599740162033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45982.599740162033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45982.599740162033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45982.599740162033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45982.599740162033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45982.599740162033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45982.599740162033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45982.599740162033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45982.599740162033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45982.599740162033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45982.599740162033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45982.599740162033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45982.599740162033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45982.599740162033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45982.599740162033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45982.599740162033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45982.599740162033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45982.599740162033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45982.599740162033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45982.599740162033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45982.599740162033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45982.599740162033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45982.599740162033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45982.599740162033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45982.599740162033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45982.599740162033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45982.599740162033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45982.599740162033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45982.599740162033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45982.599740162033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45982.599740162033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45982.599740162033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45982.599740162033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45982.599740162033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45982.599740162033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45982.599740162033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45982.599740162033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45982.599740162033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45982.599740162033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45982.599740162033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45982.599740162033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45982.599740162033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45982.599740162033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45982.599740162033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45982.599740162033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45982.599740162033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45982.599740162033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45982.599740162033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45982.599740162033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45982.599740162033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45982.599740162033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45982.599740162033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45982.599740162033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45982.599740162033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45982.599740162033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45982.599740162033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45982.599740162033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45982.599740162033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45982.599740162033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45982.599740162033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45982.599740162033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45982.599740162033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45982.599740162033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45982.599740162033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45982.599740162033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45982.599740162033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45982.599740162033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45982.599740162033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45982.599740162033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45982.599740162033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45982.599740162033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45982.599740162033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45982.599740162033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45982.599740162033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45982.599740162033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45982.599740162033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45982.599740162033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45982.599740162033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45982.599740162033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45982.599740162033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45982.599740162033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45982.599740162033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45982.599740162033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45982.599740162033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45982.599740162033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45982.599740162033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45982.599740162033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45982.599740162033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45982.599740162033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45982.599740162033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45982.599740162033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45982.599740162033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45982.599740162033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45982.599740162033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45982.599740162033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45982.599740162033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45982.599740162033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45982.599740162033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45982.599740162033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45982.599740162033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45982.599740162033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45982.599740162033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45982.599740162033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45982.599740162033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45982.599740162033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45982.599740162033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45982.599740162033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45982.599740162033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45982.599740162033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45982.599740162033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45982.599740162033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45982.599740162033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45982.599740162033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45982.599740162033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45982.599740162033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45982.599740162033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45982.599740162033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45982.599740162033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45982.599740162033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45982.599740162033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45982.599740162033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45982.599740162033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45982.599740162033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45982.599740162033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45982.599740162033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45982.599740162033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45982.599740162033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45982.599740162033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45982.599740162033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45982.599740162033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45982.599740162033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45982.599740162033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45982.599740162033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45982.599740162033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45982.599740162033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45982.599740162033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45982.599740162033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45982.599740162033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45982.599740162033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45982.599740162033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45982.599740162033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45982.599740162033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45982.599740162033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45982.599740162033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45982.599740162033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45982.599740162033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45982.599740162033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45982.599740162033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45982.599740162033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45982.599740162033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45982.599740162033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45982.599740162033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45982.599740162033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45982.599740162033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45982.599740162033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45982.599740162033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45982.599740162033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45982.599740162033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45982.599740162033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45982.599740162033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45982.599740162033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45982.599740162033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45982.599740162033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45982.599740162033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45982.599740162033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45982.599740162033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45982.599740162033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45982.599740162033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45982.599740162033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45982.599740162033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45982.599740162033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45982.599740162033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45982.599740162033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45982.599740162033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45982.599740162033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45982.599740162033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45982.599740162033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45982.599740162033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45982.599740162033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45982.599740162033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45982.599740162033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45982.599740162033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45982.599740162033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45982.599740162033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45982.599740162033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45982.599740162033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45982.599740162033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45982.599740162033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45982.599740162033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45982.599740162033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45982.599740162033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45982.599740162033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45982.599740162033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45982.599740162033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45982.599740162033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45982.599740162033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45982.599740162033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45982.599740162033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45982.599740162033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45982.599740162033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45982.599740162033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45982.599740162033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45982.599740162033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45982.599740162033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45982.599740162033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45982.599740162033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45982.599740162033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45982.599740162033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45982.599740162033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45982.599740162033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45982.599740162033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45982.599740162033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45982.599740162033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45982.599740162033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45982.599740162033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45982.599740162033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45982.599740162033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45982.599740162033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45982.599740162033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45982.599740162033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45982.599740162033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45982.599740162033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45982.599740162033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45982.599740162033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45982.599740162033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45982.599740162033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45982.599740162033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45982.599740162033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45982.599740162033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45982.599740162033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45982.599740162033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45982.599740162033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45982.599740162033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45982.599740162033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45982.599740162033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45982.599740162033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45982.599740162033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45982.599740162033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45982.599740162033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45982.599740162033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45982.599740162033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45982.599740162033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45982.599740162033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45982.599740162033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45982.599740162033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45982.599740162033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45982.599740162033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45982.599740162033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45982.599740162033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45982.599740162033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45982.599740162033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45982.599740162033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45982.599740162033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45982.599740162033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45982.599740162033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45982.599740162033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45982.599740162033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45982.599740162033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45982.599740162033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45982.599740162033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45982.599740162033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45982.599740162033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45982.599740162033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45982.599740162033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45982.599740162033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45982.599740162033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45982.599740162033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45982.599740162033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45982.599740162033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45982.599740162033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45982.599740162033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45982.599740162033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45982.599740162033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45982.599740162033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45982.599740162033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45982.599740162033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45982.599740162033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45982.599740162033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45982.599740162033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45982.599740162033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45982.599740162033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45982.599740162033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45982.599740162033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45982.599740162033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45982.599740162033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45982.599740162033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45982.599740162033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45982.599740162033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45982.599740162033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45982.599740162033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45982.599740162033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45982.599740162033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45982.599740162033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45982.599740162033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45982.599740162033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45982.599740162033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45982.599740162033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45982.599740162033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45982.599740162033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45982.599740162033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45982.599740162033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45982.599740162033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45982.599740162033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45982.599740162033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45982.599740162033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45982.599740162033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45982.599740162033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45982.599740162033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45982.599740162033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45982.599740162033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45982.599740162033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45982.599740162033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45982.599740162033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45982.599740162033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45982.599740162033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45982.599740162033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45982.599740162033</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5"/>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279.11902256943722</v>
      </c>
      <c r="H2" s="95">
        <v>45703.474768518521</v>
      </c>
      <c r="I2" s="95" t="str">
        <f>IFERROR(VLOOKUP(D2,DB!A:F,6,0),"")</f>
        <v>SCECO</v>
      </c>
      <c r="J2" s="95" t="str">
        <f>IFERROR(VLOOKUP(D2,DB!A:G,7,0),"")</f>
        <v>Dead</v>
      </c>
      <c r="K2" s="97" t="s">
        <v>39109</v>
      </c>
      <c r="L2" s="91" t="str">
        <f>IFERROR(VLOOKUP(D2,DB!A:I,9,0),"")</f>
        <v>Latis</v>
      </c>
    </row>
    <row r="3" spans="1:16" ht="15" customHeight="1">
      <c r="A3" s="113" t="s">
        <v>39110</v>
      </c>
      <c r="B3" s="113" t="str">
        <f>IFERROR(VLOOKUP(D3,DB!A:K,11,0),"")</f>
        <v>R4</v>
      </c>
      <c r="C3" s="93">
        <v>1</v>
      </c>
      <c r="D3" s="91" t="s">
        <v>37399</v>
      </c>
      <c r="E3" s="94" t="s">
        <v>39021</v>
      </c>
      <c r="F3" s="95">
        <v>45982.579733796294</v>
      </c>
      <c r="G3" s="96">
        <f t="shared" ref="G3:G25" ca="1" si="0">IFERROR(NOW()-F3,"")</f>
        <v>2.0006365739391185E-2</v>
      </c>
      <c r="H3" s="95">
        <v>45982.573738425926</v>
      </c>
      <c r="I3" s="113" t="str">
        <f>IFERROR(VLOOKUP(D3,DB!A:F,6,0),"")</f>
        <v>Generator-SG</v>
      </c>
      <c r="J3" s="113" t="str">
        <f>IFERROR(VLOOKUP(D3,DB!A:G,7,0),"")</f>
        <v>Vandalized</v>
      </c>
      <c r="K3" s="97" t="s">
        <v>39111</v>
      </c>
      <c r="L3" s="91" t="str">
        <f>IFERROR(VLOOKUP(D3,DB!A:I,9,0),"")</f>
        <v>Latis</v>
      </c>
    </row>
    <row r="4" spans="1:16" ht="15" customHeight="1">
      <c r="A4" s="113"/>
      <c r="B4" s="113" t="str">
        <f>IFERROR(VLOOKUP(D4,DB!A:K,11,0),"")</f>
        <v/>
      </c>
      <c r="C4" s="93"/>
      <c r="D4" s="91"/>
      <c r="E4" s="94"/>
      <c r="F4" s="95"/>
      <c r="G4" s="96">
        <f t="shared" ca="1" si="0"/>
        <v>45982.599740162033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45982.599740162033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45982.599740162033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45982.599740162033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45982.599740162033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45982.599740162033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45982.599740162033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45982.599740162033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45982.599740162033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45982.599740162033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45982.599740162033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45982.599740162033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t="s">
        <v>39112</v>
      </c>
      <c r="E16" s="94"/>
      <c r="F16" s="95"/>
      <c r="G16" s="96">
        <f t="shared" ca="1" si="0"/>
        <v>45982.599740162033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45982.599740162033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45982.599740162033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45982.599740162033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45982.599740162033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45982.599740162033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45982.599740162033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45982.599740162033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45982.599740162033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45982.599740162033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ref="G26:G89" ca="1" si="1">IFERROR(NOW()-F26,"")</f>
        <v>45982.599740162033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45982.599740162033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45982.599740162033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45982.599740162033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45982.599740162033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45982.599740162033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45982.599740162033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45982.599740162033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45982.599740162033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45982.599740162033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45982.599740162033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45982.599740162033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45982.599740162033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45982.599740162033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45982.599740162033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45982.599740162033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45982.599740162033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45982.599740162033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45982.599740162033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45982.599740162033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45982.599740162033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45982.599740162033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45982.599740162033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45982.599740162033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45982.599740162033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45982.599740162033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45982.599740162033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45982.599740162033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45982.599740162033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45982.599740162033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45982.599740162033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45982.599740162033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45982.599740162033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45982.599740162033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45982.599740162033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45982.599740162033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45982.599740162033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45982.599740162033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45982.599740162033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45982.599740162033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45982.599740162033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45982.599740162033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45982.599740162033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45982.599740162033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45982.599740162033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45982.599740162033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45982.599740162033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45982.599740162033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45982.599740162033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45982.599740162033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45982.599740162033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45982.599740162033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45982.599740162033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45982.599740162033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45982.599740162033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45982.599740162033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45982.599740162033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45982.599740162033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45982.599740162033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45982.599740162033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45982.599740162033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45982.599740162033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45982.599740162033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45982.599740162033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ref="G90:G153" ca="1" si="2">IFERROR(NOW()-F90,"")</f>
        <v>45982.599740162033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45982.599740162033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45982.599740162033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45982.599740162033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45982.599740162033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45982.599740162033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45982.599740162033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45982.599740162033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45982.599740162033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45982.599740162033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45982.599740162033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45982.599740162033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45982.599740162033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45982.599740162033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45982.599740162033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45982.599740162033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45982.599740162033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45982.599740162033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45982.599740162033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45982.599740162033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45982.599740162033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45982.599740162033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45982.599740162033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45982.599740162033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45982.599740162033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45982.599740162033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45982.599740162033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45982.599740162033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45982.599740162033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45982.599740162033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45982.599740162033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45982.599740162033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45982.599740162033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45982.599740162033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45982.599740162033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45982.599740162033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45982.599740162033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45982.599740162033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45982.599740162033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45982.599740162033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45982.599740162033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45982.599740162033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45982.599740162033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45982.599740162033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45982.599740162033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45982.599740162033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45982.599740162033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45982.599740162033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45982.599740162033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45982.599740162033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45982.599740162033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45982.599740162033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45982.599740162033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45982.599740162033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45982.599740162033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45982.599740162033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45982.599740162033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45982.599740162033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45982.599740162033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45982.599740162033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45982.599740162033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45982.599740162033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45982.599740162033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45982.599740162033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ref="G154:G217" ca="1" si="3">IFERROR(NOW()-F154,"")</f>
        <v>45982.599740162033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45982.599740162033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45982.599740162033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45982.599740162033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45982.599740162033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45982.599740162033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45982.599740162033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45982.599740162033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45982.599740162033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45982.599740162033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45982.599740162033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45982.599740162033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45982.599740162033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45982.599740162033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45982.599740162033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45982.599740162033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45982.599740162033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45982.599740162033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45982.599740162033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45982.599740162033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45982.599740162033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45982.599740162033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45982.599740162033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45982.599740162033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45982.599740162033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45982.599740162033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45982.599740162033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45982.599740162033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45982.599740162033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45982.599740162033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45982.599740162033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45982.599740162033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45982.599740162033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45982.599740162033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45982.599740162033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45982.599740162033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45982.599740162033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45982.599740162033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45982.599740162033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45982.599740162033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45982.599740162033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45982.599740162033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45982.599740162033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45982.599740162033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45982.599740162033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45982.599740162033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45982.599740162033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45982.599740162033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45982.599740162033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45982.599740162033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45982.599740162033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45982.599740162033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45982.599740162033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45982.599740162033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45982.599740162033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45982.599740162033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45982.599740162033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45982.599740162033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45982.599740162033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45982.599740162033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45982.599740162033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45982.599740162033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45982.599740162033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45982.599740162033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ref="G218:G281" ca="1" si="4">IFERROR(NOW()-F218,"")</f>
        <v>45982.599740162033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45982.599740162033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45982.599740162033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45982.599740162033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45982.599740162033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45982.599740162033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45982.599740162033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45982.599740162033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45982.599740162033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45982.599740162033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45982.599740162033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45982.599740162033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45982.599740162033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45982.599740162033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45982.599740162033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45982.599740162033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45982.599740162033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45982.599740162033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45982.599740162033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45982.599740162033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45982.599740162033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45982.599740162033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45982.599740162033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45982.599740162033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45982.599740162033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45982.599740162033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45982.599740162033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45982.599740162033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45982.599740162033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45982.599740162033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45982.599740162033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45982.599740162033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45982.599740162033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45982.599740162033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45982.599740162033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45982.599740162033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45982.599740162033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45982.599740162033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45982.599740162033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45982.599740162033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45982.599740162033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45982.599740162033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45982.599740162033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45982.599740162033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45982.599740162033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45982.599740162033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45982.599740162033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45982.599740162033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45982.599740162033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45982.599740162033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45982.599740162033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45982.599740162033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45982.599740162033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45982.599740162033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45982.599740162033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45982.599740162033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45982.599740162033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45982.599740162033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45982.599740162033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45982.599740162033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45982.599740162033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45982.599740162033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45982.599740162033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45982.599740162033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ref="G282:G345" ca="1" si="5">IFERROR(NOW()-F282,"")</f>
        <v>45982.599740162033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45982.599740162033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45982.599740162033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45982.599740162033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45982.599740162033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45982.599740162033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45982.599740162033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45982.599740162033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45982.599740162033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45982.599740162033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45982.599740162033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45982.599740162033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45982.599740162033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45982.599740162033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45982.599740162033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45982.599740162033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45982.599740162033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45982.599740162033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45982.599740162033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45982.599740162033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45982.599740162033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45982.599740162033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45982.599740162033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45982.599740162033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45982.599740162033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45982.599740162033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45982.599740162033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45982.599740162033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45982.599740162033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45982.599740162033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45982.599740162033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45982.599740162033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45982.599740162033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45982.599740162033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45982.599740162033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45982.599740162033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45982.599740162033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45982.599740162033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45982.599740162033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45982.599740162033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45982.599740162033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45982.599740162033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45982.599740162033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45982.599740162033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45982.599740162033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45982.599740162033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45982.599740162033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45982.599740162033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45982.599740162033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45982.599740162033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45982.599740162033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45982.599740162033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45982.599740162033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45982.599740162033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45982.599740162033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45982.599740162033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45982.599740162033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45982.599740162033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45982.599740162033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45982.599740162033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45982.599740162033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45982.599740162033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45982.599740162033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45982.599740162033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ref="G346:G409" ca="1" si="6">IFERROR(NOW()-F346,"")</f>
        <v>45982.599740162033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45982.599740162033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45982.599740162033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45982.599740162033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45982.599740162033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45982.599740162033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45982.599740162033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45982.599740162033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45982.599740162033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45982.599740162033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45982.599740162033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45982.599740162033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45982.599740162033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45982.599740162033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45982.599740162033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45982.599740162033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45982.599740162033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45982.599740162033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45982.599740162033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45982.599740162033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45982.599740162033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45982.599740162033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45982.599740162033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45982.599740162033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45982.599740162033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45982.599740162033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45982.599740162033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45982.599740162033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45982.599740162033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45982.599740162033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45982.599740162033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45982.599740162033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45982.599740162033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45982.599740162033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45982.599740162033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45982.599740162033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45982.599740162033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45982.599740162033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45982.599740162033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45982.599740162033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45982.599740162033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45982.599740162033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45982.599740162033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45982.599740162033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45982.599740162033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45982.599740162033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45982.599740162033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45982.599740162033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45982.599740162033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45982.599740162033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45982.599740162033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45982.599740162033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45982.599740162033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45982.599740162033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45982.599740162033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45982.599740162033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45982.599740162033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45982.599740162033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45982.599740162033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45982.599740162033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45982.599740162033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45982.599740162033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45982.599740162033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45982.599740162033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ref="G410:G455" ca="1" si="7">IFERROR(NOW()-F410,"")</f>
        <v>45982.599740162033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45982.599740162033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45982.599740162033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45982.599740162033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45982.599740162033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45982.599740162033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45982.599740162033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45982.599740162033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45982.599740162033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45982.599740162033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45982.599740162033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45982.599740162033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45982.599740162033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45982.599740162033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45982.599740162033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45982.599740162033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45982.599740162033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45982.599740162033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45982.599740162033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45982.599740162033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45982.599740162033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45982.599740162033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45982.599740162033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45982.599740162033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45982.599740162033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45982.599740162033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45982.599740162033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45982.599740162033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45982.599740162033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45982.599740162033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45982.599740162033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45982.599740162033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45982.599740162033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45982.599740162033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45982.599740162033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45982.599740162033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45982.599740162033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45982.599740162033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45982.599740162033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45982.599740162033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45982.599740162033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45982.599740162033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45982.599740162033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45982.599740162033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45982.599740162033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45982.599740162033</v>
      </c>
      <c r="H455" s="95"/>
      <c r="I455" s="113" t="str">
        <f>IFERROR(VLOOKUP(D455,DB!A:F,6,0),"")</f>
        <v/>
      </c>
      <c r="J455" s="113" t="str">
        <f>IFERROR(VLOOKUP(D455,DB!A:G,7,0),"")</f>
        <v/>
      </c>
      <c r="K455" s="97"/>
      <c r="L455" s="91" t="str">
        <f>IFERROR(VLOOKUP(D455,DB!A:I,9,0),"")</f>
        <v/>
      </c>
    </row>
  </sheetData>
  <dataValidations count="2">
    <dataValidation allowBlank="1" showInputMessage="1" showErrorMessage="1" sqref="E1" xr:uid="{A4F81451-56CC-4543-9497-104C4E44EE4B}"/>
    <dataValidation type="list" allowBlank="1" showInputMessage="1" showErrorMessage="1" sqref="E2:E4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2"/>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90.767679976845102</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56.410862847216777</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33.938629050921008</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5.0849369212955935</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1.2264415509198443</v>
      </c>
      <c r="H6" s="128">
        <v>45981.360798611109</v>
      </c>
      <c r="I6" s="109" t="str">
        <f>IFERROR(VLOOKUP(D6,DB!A:F,6,0),"")</f>
        <v>SCECO</v>
      </c>
      <c r="J6" s="109" t="str">
        <f>IFERROR(VLOOKUP(D6,DB!A:G,7,0),"")</f>
        <v>Dead</v>
      </c>
      <c r="K6" s="109" t="s">
        <v>39122</v>
      </c>
      <c r="L6" s="109" t="str">
        <f>IFERROR(VLOOKUP(D6,DB!A:I,9,0),"")</f>
        <v>Latis</v>
      </c>
    </row>
    <row r="7" spans="1:13">
      <c r="A7" s="109"/>
      <c r="B7" s="109" t="str">
        <f>IFERROR(VLOOKUP(D7,DB!A:K,11,0),"")</f>
        <v/>
      </c>
      <c r="C7" s="109"/>
      <c r="D7" s="109"/>
      <c r="E7" s="109"/>
      <c r="F7" s="109"/>
      <c r="G7" s="111">
        <f ca="1">IFERROR(NOW()-F7,"")</f>
        <v>45982.599740162033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45982.599740162033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45982.599740162033</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45982.599740162033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45982.599740162033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45982.599740162033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45982.599740162033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45982.599740162033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45982.599740162033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45982.599740162033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45982.599740162033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45982.599740162033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45982.599740162033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45982.599740162033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45982.599740162033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45982.599740162033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45982.599740162033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45982.599740162033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45982.599740162033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45982.599740162033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45982.599740162033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45982.599740162033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45982.599740162033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45982.599740162033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45982.599740162033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45982.599740162033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45982.599740162033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45982.599740162033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45982.599740162033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45982.599740162033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45982.599740162033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45982.599740162033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45982.599740162033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45982.599740162033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45982.599740162033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45982.599740162033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45982.599740162033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45982.599740162033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45982.599740162033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45982.599740162033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45982.599740162033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45982.599740162033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45982.599740162033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45982.599740162033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45982.599740162033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45982.599740162033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45982.599740162033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45982.599740162033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45982.599740162033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45982.599740162033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45982.599740162033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45982.599740162033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45982.599740162033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45982.599740162033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45982.599740162033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45982.599740162033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45982.599740162033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45982.599740162033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45982.599740162033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45982.599740162033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45982.599740162033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45982.599740162033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45982.599740162033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45982.599740162033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45982.599740162033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45982.599740162033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45982.599740162033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45982.599740162033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45982.599740162033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45982.599740162033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45982.599740162033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45982.599740162033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45982.599740162033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45982.599740162033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45982.599740162033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45982.599740162033</v>
      </c>
      <c r="H82" s="109"/>
      <c r="I82" s="109" t="str">
        <f>IFERROR(VLOOKUP(D82,DB!A:F,6,0),"")</f>
        <v/>
      </c>
      <c r="J82" s="109" t="str">
        <f>IFERROR(VLOOKUP(D82,DB!A:G,7,0),"")</f>
        <v/>
      </c>
      <c r="K82" s="109"/>
      <c r="L82" s="109" t="str">
        <f>IFERROR(VLOOKUP(D82,DB!A:I,9,0),"")</f>
        <v/>
      </c>
    </row>
    <row r="83" spans="1:12">
      <c r="A83" s="131"/>
      <c r="B83" s="131" t="str">
        <f>IFERROR(VLOOKUP(D83,DB!A:K,11,0),"")</f>
        <v/>
      </c>
      <c r="C83" s="131"/>
      <c r="D83" s="131"/>
      <c r="E83" s="131"/>
      <c r="F83" s="132"/>
      <c r="G83" s="111">
        <f ca="1">IFERROR(NOW()-F83,"")</f>
        <v>45982.599740162033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45982.599740162033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45982.599740162033</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45982.599740162033</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45982.599740162033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45982.599740162033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45982.599740162033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45982.599740162033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45982.599740162033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45982.599740162033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45982.599740162033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45982.599740162033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45982.599740162033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45982.599740162033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45982.599740162033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45982.599740162033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45982.599740162033</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45982.599740162033</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45982.599740162033</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45982.599740162033</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45982.599740162033</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45982.599740162033</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45982.599740162033</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45982.599740162033</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45982.599740162033</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45982.599740162033</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45982.599740162033</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45982.599740162033</v>
      </c>
      <c r="H110" s="132"/>
      <c r="I110" s="131" t="str">
        <f>IFERROR(VLOOKUP(D110,DB!A:F,6,0),"")</f>
        <v/>
      </c>
      <c r="J110" s="131" t="str">
        <f>IFERROR(VLOOKUP(D110,DB!A:G,7,0),"")</f>
        <v/>
      </c>
      <c r="K110" s="131"/>
      <c r="L110" s="131" t="str">
        <f>IFERROR(VLOOKUP(D110,DB!A:I,9,0),"")</f>
        <v/>
      </c>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sheetData>
  <dataValidations count="2">
    <dataValidation allowBlank="1" showInputMessage="1" showErrorMessage="1" sqref="E1" xr:uid="{920C6338-E771-4DAE-8C89-92A9093EA4DE}"/>
    <dataValidation type="list" allowBlank="1" showInputMessage="1" showErrorMessage="1" sqref="E2:E1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1"/>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R6</v>
      </c>
      <c r="C2" s="120"/>
      <c r="D2" s="149" t="s">
        <v>37236</v>
      </c>
      <c r="E2" s="109"/>
      <c r="F2" s="121"/>
      <c r="G2" s="104">
        <f t="shared" ref="G2:G31" ca="1" si="0">IFERROR(NOW()-F2,"-")</f>
        <v>45982.599740162033</v>
      </c>
      <c r="H2" s="121"/>
      <c r="I2" s="119" t="str">
        <f>IFERROR(VLOOKUP(D2,DB!A:F,6,0),"")</f>
        <v>Generator-SG</v>
      </c>
      <c r="J2" s="119" t="str">
        <f>IFERROR(VLOOKUP(D2,DB!A:G,7,0),"")</f>
        <v>Dead</v>
      </c>
      <c r="K2" s="122"/>
      <c r="L2" s="123" t="str">
        <f>IFERROR(VLOOKUP(D2,DB!A:I,9,0),"")</f>
        <v>Latis</v>
      </c>
    </row>
    <row r="3" spans="1:16382" ht="31.5" customHeight="1">
      <c r="A3" s="118"/>
      <c r="B3" s="119" t="str">
        <f>IFERROR(VLOOKUP(D3,DB!A:K,11,0),"")</f>
        <v/>
      </c>
      <c r="C3" s="120"/>
      <c r="D3" s="119"/>
      <c r="E3" s="109"/>
      <c r="F3" s="121"/>
      <c r="G3" s="104">
        <f t="shared" ca="1" si="0"/>
        <v>45982.599740162033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45982.599740162033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45982.599740162033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45982.599740162033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45982.599740162033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45982.599740162033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45982.599740162033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45982.599740162033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45982.599740162033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45982.599740162033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45982.599740162033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45982.599740162033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45982.599740162033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45982.599740162033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45982.599740162033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45982.599740162033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45982.599740162033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45982.599740162033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45982.599740162033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45982.599740162033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45982.599740162033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45982.599740162033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45982.599740162033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45982.599740162033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45982.599740162033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45982.599740162033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45982.599740162033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45982.599740162033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45982.599740162033</v>
      </c>
      <c r="H31" s="121"/>
      <c r="I31" s="119" t="str">
        <f>IFERROR(VLOOKUP(D31,DB!A:F,6,0),"")</f>
        <v/>
      </c>
      <c r="J31" s="119" t="str">
        <f>IFERROR(VLOOKUP(D31,DB!A:G,7,0),"")</f>
        <v/>
      </c>
      <c r="K31" s="122"/>
      <c r="L31" s="123" t="str">
        <f>IFERROR(VLOOKUP(D31,DB!A:I,9,0),"")</f>
        <v/>
      </c>
    </row>
  </sheetData>
  <dataValidations count="2">
    <dataValidation allowBlank="1" showInputMessage="1" showErrorMessage="1" sqref="E1" xr:uid="{9E1BC488-8814-4F8A-8DBE-742B3278AB71}"/>
    <dataValidation type="list" allowBlank="1" showInputMessage="1" showErrorMessage="1" sqref="E2:E3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2025-11-21T11:24:04Z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