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997" documentId="120_S{2AC9BD13-BADA-5192-A53E-5A8FF88502F6}" xr6:coauthVersionLast="47" xr6:coauthVersionMax="47" xr10:uidLastSave="{0233277E-0750-42CF-A207-5366F3CC0DDF}"/>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139" i="2"/>
  <c r="G139" i="2"/>
  <c r="I139" i="2"/>
  <c r="J13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J140" i="2"/>
  <c r="J141" i="2"/>
  <c r="J142" i="2"/>
  <c r="J143" i="2"/>
  <c r="J144" i="2"/>
  <c r="J145" i="2"/>
  <c r="J146" i="2"/>
  <c r="J147" i="2"/>
  <c r="J148" i="2"/>
  <c r="J149" i="2"/>
  <c r="J150" i="2"/>
  <c r="J151" i="2"/>
  <c r="J152" i="2"/>
  <c r="J153" i="2"/>
  <c r="J154" i="2"/>
  <c r="J155" i="2"/>
  <c r="J156" i="2"/>
  <c r="J157" i="2"/>
  <c r="J158" i="2"/>
  <c r="I140" i="2"/>
  <c r="I141" i="2"/>
  <c r="I142" i="2"/>
  <c r="I143" i="2"/>
  <c r="I144" i="2"/>
  <c r="I145" i="2"/>
  <c r="I146" i="2"/>
  <c r="I147" i="2"/>
  <c r="I148" i="2"/>
  <c r="I149" i="2"/>
  <c r="I150" i="2"/>
  <c r="I151" i="2"/>
  <c r="I152" i="2"/>
  <c r="I153" i="2"/>
  <c r="I154" i="2"/>
  <c r="I155" i="2"/>
  <c r="I156" i="2"/>
  <c r="I157" i="2"/>
  <c r="I158" i="2"/>
  <c r="G140" i="2"/>
  <c r="G141" i="2"/>
  <c r="G142" i="2"/>
  <c r="G143" i="2"/>
  <c r="G144" i="2"/>
  <c r="G145" i="2"/>
  <c r="G146" i="2"/>
  <c r="G147" i="2"/>
  <c r="G148" i="2"/>
  <c r="G149" i="2"/>
  <c r="G150" i="2"/>
  <c r="G151" i="2"/>
  <c r="G152" i="2"/>
  <c r="G153" i="2"/>
  <c r="G154" i="2"/>
  <c r="G155" i="2"/>
  <c r="G156" i="2"/>
  <c r="G157" i="2"/>
  <c r="G158" i="2"/>
  <c r="B140" i="2"/>
  <c r="B141" i="2"/>
  <c r="B142" i="2"/>
  <c r="B143" i="2"/>
  <c r="B144" i="2"/>
  <c r="B145" i="2"/>
  <c r="B146" i="2"/>
  <c r="B147" i="2"/>
  <c r="B148" i="2"/>
  <c r="B149" i="2"/>
  <c r="B150" i="2"/>
  <c r="B151" i="2"/>
  <c r="B152" i="2"/>
  <c r="B153" i="2"/>
  <c r="B154" i="2"/>
  <c r="B155" i="2"/>
  <c r="B156" i="2"/>
  <c r="B157" i="2"/>
  <c r="B15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<sst xmlns="http://schemas.openxmlformats.org/spreadsheetml/2006/main" count="181545" uniqueCount="39149">
  <si>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</si>
  <si>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</si>
  <si>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</si>
  <si>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</si>
  <si>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</si>
  <si>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</si>
  <si>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</si>
  <si>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</si>
  <si>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</si>
  <si>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</si>
  <si>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</si>
  <si>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</si>
  <si>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</si>
  <si>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</si>
  <si>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</si>
  <si>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</si>
  <si>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</si>
  <si>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</si>
  <si>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</si>
  <si>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</si>
  <si>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</si>
  <si>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</si>
  <si>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</si>
  <si>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</si>
  <si>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</si>
  <si>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</si>
  <si>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</si>
  <si>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</si>
  <si>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</si>
  <si>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</si>
  <si>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</si>
  <si>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</si>
  <si>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</si>
  <si>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</si>
  <si>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</si>
  <si>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</si>
  <si>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</si>
  <si>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</si>
  <si>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</si>
  <si>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</si>
  <si>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</si>
  <si>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</si>
  <si>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</si>
  <si>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</si>
  <si>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</si>
  <si>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</si>
  <si>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</si>
  <si>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</si>
  <si>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</si>
  <si>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</si>
  <si>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</si>
  <si>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</si>
  <si>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</si>
  <si>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</si>
  <si>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</si>
  <si>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</si>
  <si>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</si>
  <si>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</si>
  <si>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</si>
  <si>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</si>
  <si>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</si>
  <si>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</si>
  <si>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</si>
  <si>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</si>
  <si>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</si>
  <si>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</si>
  <si>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</si>
  <si>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</si>
  <si>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</si>
  <si>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</si>
  <si>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</si>
  <si>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</si>
  <si>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</si>
  <si>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</si>
  <si>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</si>
  <si>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</si>
  <si>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</si>
  <si>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</si>
  <si>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</si>
  <si>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</si>
  <si>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</si>
  <si>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</si>
  <si>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</si>
  <si>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</si>
  <si>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</si>
  <si>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</si>
  <si>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</si>
  <si>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</si>
  <si>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</si>
  <si>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</si>
  <si>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</si>
  <si>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</si>
  <si>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</si>
  <si>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</si>
  <si>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</si>
  <si>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</si>
  <si>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</si>
  <si>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</si>
  <si>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</si>
  <si>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</si>
  <si>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</si>
  <si>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</si>
  <si>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</si>
  <si>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</si>
  <si>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</si>
  <si>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</si>
  <si>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</si>
  <si>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</si>
  <si>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</si>
  <si>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</si>
  <si>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</si>
  <si>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</si>
  <si>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</si>
  <si>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</si>
  <si>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</si>
  <si>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</si>
  <si>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</si>
  <si>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</si>
  <si>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</si>
  <si>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</si>
  <si>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</si>
  <si>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</si>
  <si>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</si>
  <si>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</si>
  <si>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</si>
  <si>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</si>
  <si>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</si>
  <si>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</si>
  <si>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</si>
  <si>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</si>
  <si>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</si>
  <si>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</si>
  <si>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</si>
  <si>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</si>
  <si>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</si>
  <si>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</si>
  <si>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</si>
  <si>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</si>
  <si>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</si>
  <si>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</si>
  <si>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</si>
  <si>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</si>
  <si>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</si>
  <si>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</si>
  <si>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</si>
  <si>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</si>
  <si>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</si>
  <si>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</si>
  <si>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</si>
  <si>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</si>
  <si>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</si>
  <si>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</si>
  <si>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</si>
  <si>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</si>
  <si>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</si>
  <si>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</si>
  <si>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</si>
  <si>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</si>
  <si>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</si>
  <si>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</si>
  <si>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</si>
  <si>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</si>
  <si>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</si>
  <si>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</si>
  <si>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</si>
  <si>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</si>
  <si>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</si>
  <si>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</si>
  <si>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</si>
  <si>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</si>
  <si>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</si>
  <si>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</si>
  <si>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</si>
  <si>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</si>
  <si>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</si>
  <si>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</si>
  <si>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</si>
  <si>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</si>
  <si>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</si>
  <si>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</si>
  <si>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</si>
  <si>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</si>
  <si>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</si>
  <si>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</si>
  <si>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</si>
  <si>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</si>
  <si>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</si>
  <si>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</si>
  <si>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</si>
  <si>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</si>
  <si>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</si>
  <si>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</si>
  <si>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</si>
  <si>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</si>
  <si>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</si>
  <si>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</si>
  <si>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</si>
  <si>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</si>
  <si>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</si>
  <si>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</si>
  <si>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</si>
  <si>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</si>
  <si>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</si>
  <si>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</si>
  <si>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</si>
  <si>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</si>
  <si>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</si>
  <si>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</si>
  <si>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</si>
  <si>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</si>
  <si>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</si>
  <si>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</si>
  <si>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</si>
  <si>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</si>
  <si>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</si>
  <si>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</si>
  <si>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</si>
  <si>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</si>
  <si>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</si>
  <si>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</si>
  <si>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</si>
  <si>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</si>
  <si>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</si>
  <si>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</si>
  <si>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</si>
  <si>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</si>
  <si>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</si>
  <si>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</si>
  <si>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</si>
  <si>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</si>
  <si>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</si>
  <si>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</si>
  <si>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</si>
  <si>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</si>
  <si>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</si>
  <si>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</si>
  <si>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</si>
  <si>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</si>
  <si>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</si>
  <si>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</si>
  <si>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</si>
  <si>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</si>
  <si>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</si>
  <si>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</si>
  <si>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</si>
  <si>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</si>
  <si>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</si>
  <si>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</si>
  <si>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</si>
  <si>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</si>
  <si>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</si>
  <si>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</si>
  <si>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</si>
  <si>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</si>
  <si>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</si>
  <si>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</si>
  <si>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</si>
  <si>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</si>
  <si>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</si>
  <si>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</si>
  <si>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</si>
  <si>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</si>
  <si>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</si>
  <si>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</si>
  <si>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</si>
  <si>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</si>
  <si>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</si>
  <si>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</si>
  <si>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</si>
  <si>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</si>
  <si>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</si>
  <si>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</si>
  <si>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</si>
  <si>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</si>
  <si>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</si>
  <si>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</si>
  <si>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</si>
  <si>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</si>
  <si>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</si>
  <si>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</si>
  <si>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</si>
  <si>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</si>
  <si>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</si>
  <si>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</si>
  <si>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</si>
  <si>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</si>
  <si>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</si>
  <si>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</si>
  <si>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</si>
  <si>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</si>
  <si>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</si>
  <si>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</si>
  <si>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</si>
  <si>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</si>
  <si>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</si>
  <si>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</si>
  <si>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</si>
  <si>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</si>
  <si>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</si>
  <si>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</si>
  <si>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</si>
  <si>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</si>
  <si>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</si>
  <si>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</si>
  <si>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</si>
  <si>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</si>
  <si>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</si>
  <si>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</si>
  <si>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</si>
  <si>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</si>
  <si>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</si>
  <si>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</si>
  <si>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</si>
  <si>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</si>
  <si>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</si>
  <si>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</si>
  <si>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</si>
  <si>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</si>
  <si>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</si>
  <si>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</si>
  <si>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</si>
  <si>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</si>
  <si>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</si>
  <si>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</si>
  <si>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</si>
  <si>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</si>
  <si>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</si>
  <si>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</si>
  <si>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</si>
  <si>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</si>
  <si>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</si>
  <si>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</si>
  <si>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</si>
  <si>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</si>
  <si>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</si>
  <si>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</si>
  <si>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</si>
  <si>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</si>
  <si>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</si>
  <si>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</si>
  <si>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</si>
  <si>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</si>
  <si>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</si>
  <si>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</si>
  <si>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</si>
  <si>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</si>
  <si>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</si>
  <si>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</si>
  <si>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</si>
  <si>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</si>
  <si>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</si>
  <si>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</si>
  <si>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</si>
  <si>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</si>
  <si>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</si>
  <si>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</si>
  <si>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</si>
  <si>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</si>
  <si>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</si>
  <si>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</si>
  <si>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</si>
  <si>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</si>
  <si>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</si>
  <si>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</si>
  <si>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</si>
  <si>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</si>
  <si>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</si>
  <si>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</si>
  <si>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</si>
  <si>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</si>
  <si>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</si>
  <si>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</si>
  <si>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</si>
  <si>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</si>
  <si>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</si>
  <si>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</si>
  <si>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</si>
  <si>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</si>
  <si>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</si>
  <si>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</si>
  <si>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</si>
  <si>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</si>
  <si>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</si>
  <si>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</si>
  <si>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</si>
  <si>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</si>
  <si>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</si>
  <si>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</si>
  <si>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</si>
  <si>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</si>
  <si>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</si>
  <si>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</si>
  <si>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</si>
  <si>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</si>
  <si>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</si>
  <si>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</si>
  <si>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</si>
  <si>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</si>
  <si>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</si>
  <si>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</si>
  <si>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</si>
  <si>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</si>
  <si>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</si>
  <si>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</si>
  <si>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</si>
  <si>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</si>
  <si>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</si>
  <si>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</si>
  <si>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</si>
  <si>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</si>
  <si>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</si>
  <si>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</si>
  <si>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</si>
  <si>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</si>
  <si>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</si>
  <si>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</si>
  <si>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</si>
  <si>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</si>
  <si>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</si>
  <si>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</si>
  <si>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</si>
  <si>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</si>
  <si>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</si>
  <si>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</si>
  <si>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</si>
  <si>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</si>
  <si>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</si>
  <si>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</si>
  <si>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</si>
  <si>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</si>
  <si>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</si>
  <si>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</si>
  <si>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</si>
  <si>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</si>
  <si>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</si>
  <si>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</si>
  <si>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</si>
  <si>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</si>
  <si>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</si>
  <si>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</si>
  <si>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</si>
  <si>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</si>
  <si>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</si>
  <si>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</si>
  <si>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</si>
  <si>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</si>
  <si>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</si>
  <si>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</si>
  <si>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</si>
  <si>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</si>
  <si>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</si>
  <si>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</si>
  <si>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</si>
  <si>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</si>
  <si>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</si>
  <si>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</si>
  <si>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</si>
  <si>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</si>
  <si>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</si>
  <si>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</si>
  <si>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</si>
  <si>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</si>
  <si>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</si>
  <si>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</si>
  <si>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</si>
  <si>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</si>
  <si>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</si>
  <si>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</si>
  <si>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</si>
  <si>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</si>
  <si>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</si>
  <si>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</si>
  <si>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</si>
  <si>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</si>
  <si>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</si>
  <si>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</si>
  <si>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</si>
  <si>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</si>
  <si>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</si>
  <si>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</si>
  <si>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</si>
  <si>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</si>
  <si>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</si>
  <si>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</si>
  <si>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</si>
  <si>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</si>
  <si>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</si>
  <si>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</si>
  <si>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</si>
  <si>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</si>
  <si>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</si>
  <si>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</si>
  <si>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</si>
  <si>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</si>
  <si>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</si>
  <si>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</si>
  <si>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</si>
  <si>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</si>
  <si>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</si>
  <si>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</si>
  <si>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</si>
  <si>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</si>
  <si>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</si>
  <si>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</si>
  <si>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</si>
  <si>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</si>
  <si>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</si>
  <si>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</si>
  <si>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</si>
  <si>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</si>
  <si>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</si>
  <si>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</si>
  <si>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</si>
  <si>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</si>
  <si>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</si>
  <si>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</si>
  <si>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</si>
  <si>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</si>
  <si>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</si>
  <si>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</si>
  <si>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</si>
  <si>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</si>
  <si>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</si>
  <si>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</si>
  <si>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</si>
  <si>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</si>
  <si>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</si>
  <si>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</si>
  <si>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</si>
  <si>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</si>
  <si>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</si>
  <si>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</si>
  <si>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</si>
  <si>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</si>
  <si>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</si>
  <si>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</si>
  <si>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</si>
  <si>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</si>
  <si>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</si>
  <si>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</si>
  <si>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</si>
  <si>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</si>
  <si>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</si>
  <si>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</si>
  <si>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</si>
  <si>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</si>
  <si>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</si>
  <si>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</si>
  <si>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</si>
  <si>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</si>
  <si>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</si>
  <si>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</si>
  <si>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</si>
  <si>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</si>
  <si>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</si>
  <si>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</si>
  <si>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</si>
  <si>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</si>
  <si>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</si>
  <si>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</si>
  <si>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</si>
  <si>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</si>
  <si>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</si>
  <si>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</si>
  <si>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</si>
  <si>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</si>
  <si>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</si>
  <si>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</si>
  <si>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</si>
  <si>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</si>
  <si>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</si>
  <si>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</si>
  <si>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</si>
  <si>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</si>
  <si>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</si>
  <si>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</si>
  <si>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</si>
  <si>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</si>
  <si>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</si>
  <si>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</si>
  <si>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</si>
  <si>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</si>
  <si>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</si>
  <si>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</si>
  <si>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</si>
  <si>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</si>
  <si>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</si>
  <si>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</si>
  <si>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</si>
  <si>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</si>
  <si>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</si>
  <si>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</si>
  <si>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</si>
  <si>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</si>
  <si>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</si>
  <si>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</si>
  <si>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</si>
  <si>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</si>
  <si>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</si>
  <si>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</si>
  <si>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</si>
  <si>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</si>
  <si>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</si>
  <si>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</si>
  <si>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</si>
  <si>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</si>
  <si>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</si>
  <si>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</si>
  <si>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</si>
  <si>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</si>
  <si>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</si>
  <si>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</si>
  <si>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</si>
  <si>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</si>
  <si>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</si>
  <si>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</si>
  <si>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</si>
  <si>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</si>
  <si>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</si>
  <si>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</si>
  <si>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</si>
  <si>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</si>
  <si>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</si>
  <si>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</si>
  <si>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</si>
  <si>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</si>
  <si>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</si>
  <si>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</si>
  <si>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</si>
  <si>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</si>
  <si>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</si>
  <si>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</si>
  <si>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</si>
  <si>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</si>
  <si>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</si>
  <si>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</si>
  <si>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</si>
  <si>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</si>
  <si>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</si>
  <si>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</si>
  <si>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</si>
  <si>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</si>
  <si>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</si>
  <si>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</si>
  <si>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</si>
  <si>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</si>
  <si>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</si>
  <si>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</si>
  <si>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</si>
  <si>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</si>
  <si>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</si>
  <si>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</si>
  <si>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</si>
  <si>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</si>
  <si>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</si>
  <si>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</si>
  <si>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</si>
  <si>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</si>
  <si>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</si>
  <si>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</si>
  <si>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</si>
  <si>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</si>
  <si>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</si>
  <si>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</si>
  <si>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</si>
  <si>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</si>
  <si>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</si>
  <si>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</si>
  <si>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</si>
  <si>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</si>
  <si>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</si>
  <si>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</si>
  <si>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</si>
  <si>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</si>
  <si>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</si>
  <si>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</si>
  <si>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</si>
  <si>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</si>
  <si>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</si>
  <si>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</si>
  <si>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</si>
  <si>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</si>
  <si>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</si>
  <si>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</si>
  <si>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</si>
  <si>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</si>
  <si>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</si>
  <si>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</si>
  <si>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</si>
  <si>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</si>
  <si>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</si>
  <si>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</si>
  <si>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</si>
  <si>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</si>
  <si>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</si>
  <si>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</si>
  <si>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</si>
  <si>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</si>
  <si>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</si>
  <si>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</si>
  <si>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</si>
  <si>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</si>
  <si>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</si>
  <si>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</si>
  <si>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</si>
  <si>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</si>
  <si>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</si>
  <si>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</si>
  <si>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</si>
  <si>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</si>
  <si>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</si>
  <si>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</si>
  <si>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</si>
  <si>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</si>
  <si>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</si>
  <si>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</si>
  <si>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</si>
  <si>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</si>
  <si>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</si>
  <si>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</si>
  <si>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</si>
  <si>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</si>
  <si>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</si>
  <si>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</si>
  <si>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</si>
  <si>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</si>
  <si>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</si>
  <si>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</si>
  <si>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</si>
  <si>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</si>
  <si>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</si>
  <si>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</si>
  <si>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</si>
  <si>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</si>
  <si>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</si>
  <si>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</si>
  <si>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</si>
  <si>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</si>
  <si>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</si>
  <si>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</si>
  <si>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</si>
  <si>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</si>
  <si>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</si>
  <si>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</si>
  <si>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</si>
  <si>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</si>
  <si>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</si>
  <si>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</si>
  <si>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</si>
  <si>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</si>
  <si>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</si>
  <si>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</si>
  <si>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</si>
  <si>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</si>
  <si>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</si>
  <si>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</si>
  <si>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</si>
  <si>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</si>
  <si>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</si>
  <si>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</si>
  <si>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</si>
  <si>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</si>
  <si>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</si>
  <si>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</si>
  <si>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</si>
  <si>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</si>
  <si>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</si>
  <si>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</si>
  <si>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</si>
  <si>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</si>
  <si>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</si>
  <si>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</si>
  <si>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</si>
  <si>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</si>
  <si>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</si>
  <si>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</si>
  <si>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</si>
  <si>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</si>
  <si>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</si>
  <si>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</si>
  <si>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</si>
  <si>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</si>
  <si>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</si>
  <si>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</si>
  <si>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</si>
  <si>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</si>
  <si>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</si>
  <si>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</si>
  <si>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</si>
  <si>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</si>
  <si>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</si>
  <si>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</si>
  <si>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</si>
  <si>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</si>
  <si>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</si>
  <si>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</si>
  <si>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</si>
  <si>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</si>
  <si>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</si>
  <si>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</si>
  <si>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</si>
  <si>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</si>
  <si>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</si>
  <si>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</si>
  <si>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</si>
  <si>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</si>
  <si>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</si>
  <si>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</si>
  <si>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</si>
  <si>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</si>
  <si>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</si>
  <si>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</si>
  <si>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</si>
  <si>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</si>
  <si>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</si>
  <si>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</si>
  <si>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</si>
  <si>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</si>
  <si>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</si>
  <si>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</si>
  <si>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</si>
  <si>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</si>
  <si>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</si>
  <si>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</si>
  <si>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</si>
  <si>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</si>
  <si>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</si>
  <si>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</si>
  <si>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</si>
  <si>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</si>
  <si>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</si>
  <si>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</si>
  <si>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</si>
  <si>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</si>
  <si>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</si>
  <si>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</si>
  <si>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</si>
  <si>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</si>
  <si>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</si>
  <si>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</si>
  <si>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</si>
  <si>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</si>
  <si>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</si>
  <si>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</si>
  <si>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</si>
  <si>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</si>
  <si>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</si>
  <si>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</si>
  <si>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</si>
  <si>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</si>
  <si>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</si>
  <si>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</si>
  <si>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</si>
  <si>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</si>
  <si>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</si>
  <si>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</si>
  <si>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</si>
  <si>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</si>
  <si>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</si>
  <si>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</si>
  <si>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</si>
  <si>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</si>
  <si>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</si>
  <si>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</si>
  <si>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</si>
  <si>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</si>
  <si>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</si>
  <si>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</si>
  <si>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</si>
  <si>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</si>
  <si>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</si>
  <si>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</si>
  <si>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</si>
  <si>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</si>
  <si>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</si>
  <si>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</si>
  <si>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</si>
  <si>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</si>
  <si>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</si>
  <si>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</si>
  <si>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</si>
  <si>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</si>
  <si>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</si>
  <si>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</si>
  <si>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</si>
  <si>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</si>
  <si>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</si>
  <si>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</si>
  <si>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</si>
  <si>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</si>
  <si>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</si>
  <si>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</si>
  <si>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</si>
  <si>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</si>
  <si>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</si>
  <si>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</si>
  <si>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</si>
  <si>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</si>
  <si>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</si>
  <si>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</si>
  <si>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</si>
  <si>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</si>
  <si>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</si>
  <si>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</si>
  <si>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</si>
  <si>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</si>
  <si>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</si>
  <si>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</si>
  <si>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</si>
  <si>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</si>
  <si>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</si>
  <si>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</si>
  <si>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</si>
  <si>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</si>
  <si>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</si>
  <si>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</si>
  <si>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</si>
  <si>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</si>
  <si>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</si>
  <si>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</si>
  <si>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</si>
  <si>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</si>
  <si>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</si>
  <si>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</si>
  <si>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</si>
  <si>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</si>
  <si>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</si>
  <si>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</si>
  <si>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</si>
  <si>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</si>
  <si>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</si>
  <si>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</si>
  <si>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</si>
  <si>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</si>
  <si>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</si>
  <si>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</si>
  <si>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</si>
  <si>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</si>
  <si>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</si>
  <si>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</si>
  <si>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</si>
  <si>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</si>
  <si>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</si>
  <si>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</si>
  <si>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</si>
  <si>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</si>
  <si>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</si>
  <si>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</si>
  <si>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</si>
  <si>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</si>
  <si>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</si>
  <si>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</si>
  <si>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</si>
  <si>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</si>
  <si>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</si>
  <si>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</si>
  <si>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</si>
  <si>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</si>
  <si>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</si>
  <si>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</si>
  <si>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</si>
  <si>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</si>
  <si>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</si>
  <si>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</si>
  <si>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</si>
  <si>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</si>
  <si>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</si>
  <si>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</si>
  <si>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</si>
  <si>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</si>
  <si>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</si>
  <si>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</si>
  <si>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</si>
  <si>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</si>
  <si>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</si>
  <si>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</si>
  <si>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</si>
  <si>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</si>
  <si>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</si>
  <si>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</si>
  <si>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</si>
  <si>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</si>
  <si>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</si>
  <si>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</si>
  <si>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</si>
  <si>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</si>
  <si>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</si>
  <si>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</si>
  <si>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</si>
  <si>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</si>
  <si>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</si>
  <si>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</si>
  <si>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</si>
  <si>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</si>
  <si>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</si>
  <si>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</si>
  <si>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</si>
  <si>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</si>
  <si>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</si>
  <si>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</si>
  <si>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</si>
  <si>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</si>
  <si>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</si>
  <si>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</si>
  <si>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</si>
  <si>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</si>
  <si>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</si>
  <si>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</si>
  <si>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</si>
  <si>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</si>
  <si>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</si>
  <si>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</si>
  <si>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</si>
  <si>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</si>
  <si>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</si>
  <si>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</si>
  <si>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</si>
  <si>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</si>
  <si>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</si>
  <si>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</si>
  <si>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</si>
  <si>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</si>
  <si>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</si>
  <si>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</si>
  <si>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</si>
  <si>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</si>
  <si>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</si>
  <si>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</si>
  <si>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</si>
  <si>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</si>
  <si>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</si>
  <si>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</si>
  <si>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</si>
  <si>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</si>
  <si>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</si>
  <si>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</si>
  <si>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</si>
  <si>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</si>
  <si>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</si>
  <si>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</si>
  <si>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</si>
  <si>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</si>
  <si>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</si>
  <si>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</si>
  <si>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</si>
  <si>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</si>
  <si>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</si>
  <si>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</si>
  <si>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</si>
  <si>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</si>
  <si>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</si>
  <si>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</si>
  <si>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</si>
  <si>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</si>
  <si>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</si>
  <si>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</si>
  <si>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</si>
  <si>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</si>
  <si>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</si>
  <si>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</si>
  <si>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</si>
  <si>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</si>
  <si>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</si>
  <si>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</si>
  <si>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</si>
  <si>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</si>
  <si>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</si>
  <si>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</si>
  <si>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</si>
  <si>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</si>
  <si>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</si>
  <si>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</si>
  <si>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</si>
  <si>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</si>
  <si>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</si>
  <si>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</si>
  <si>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</si>
  <si>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</si>
  <si>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</si>
  <si>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</si>
  <si>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</si>
  <si>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</si>
  <si>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</si>
  <si>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</si>
  <si>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</si>
  <si>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</si>
  <si>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</si>
  <si>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</si>
  <si>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</si>
  <si>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</si>
  <si>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</si>
  <si>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</si>
  <si>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</si>
  <si>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</si>
  <si>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</si>
  <si>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</si>
  <si>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</si>
  <si>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</si>
  <si>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</si>
  <si>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</si>
  <si>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</si>
  <si>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</si>
  <si>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</si>
  <si>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</si>
  <si>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</si>
  <si>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</si>
  <si>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</si>
  <si>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</si>
  <si>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</si>
  <si>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</si>
  <si>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</si>
  <si>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</si>
  <si>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</si>
  <si>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</si>
  <si>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</si>
  <si>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</si>
  <si>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</si>
  <si>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</si>
  <si>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</si>
  <si>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</si>
  <si>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</si>
  <si>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</si>
  <si>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</si>
  <si>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</si>
  <si>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</si>
  <si>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</si>
  <si>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</si>
  <si>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</si>
  <si>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</si>
  <si>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</si>
  <si>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</si>
  <si>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</si>
  <si>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</si>
  <si>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</si>
  <si>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</si>
  <si>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</si>
  <si>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</si>
  <si>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</si>
  <si>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</si>
  <si>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</si>
  <si>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</si>
  <si>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</si>
  <si>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</si>
  <si>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</si>
  <si>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</si>
  <si>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</si>
  <si>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</si>
  <si>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</si>
  <si>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</si>
  <si>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</si>
  <si>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</si>
  <si>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</si>
  <si>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</si>
  <si>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</si>
  <si>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</si>
  <si>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</si>
  <si>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</si>
  <si>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</si>
  <si>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</si>
  <si>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</si>
  <si>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</si>
  <si>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</si>
  <si>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</si>
  <si>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</si>
  <si>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</si>
  <si>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</si>
  <si>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</si>
  <si>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</si>
  <si>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</si>
  <si>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</si>
  <si>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</si>
  <si>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</si>
  <si>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</si>
  <si>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</si>
  <si>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</si>
  <si>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</si>
  <si>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</si>
  <si>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</si>
  <si>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</si>
  <si>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</si>
  <si>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</si>
  <si>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</si>
  <si>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</si>
  <si>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</si>
  <si>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</si>
  <si>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</si>
  <si>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</si>
  <si>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</si>
  <si>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</si>
  <si>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</si>
  <si>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</si>
  <si>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</si>
  <si>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</si>
  <si>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</si>
  <si>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</si>
  <si>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</si>
  <si>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</si>
  <si>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</si>
  <si>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</si>
  <si>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</si>
  <si>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</si>
  <si>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</si>
  <si>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</si>
  <si>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</si>
  <si>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</si>
  <si>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</si>
  <si>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</si>
  <si>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</si>
  <si>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</si>
  <si>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</si>
  <si>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</si>
  <si>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</si>
  <si>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</si>
  <si>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</si>
  <si>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</si>
  <si>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</si>
  <si>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</si>
  <si>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</si>
  <si>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</si>
  <si>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</si>
  <si>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</si>
  <si>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</si>
  <si>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</si>
  <si>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</si>
  <si>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</si>
  <si>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</si>
  <si>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</si>
  <si>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</si>
  <si>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</si>
  <si>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</si>
  <si>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</si>
  <si>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</si>
  <si>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</si>
  <si>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</si>
  <si>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</si>
  <si>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</si>
  <si>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</si>
  <si>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</si>
  <si>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</si>
  <si>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</si>
  <si>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</si>
  <si>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</si>
  <si>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</si>
  <si>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</si>
  <si>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</si>
  <si>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</si>
  <si>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</si>
  <si>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</si>
  <si>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</si>
  <si>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</si>
  <si>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</si>
  <si>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</si>
  <si>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</si>
  <si>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</si>
  <si>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</si>
  <si>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</si>
  <si>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</si>
  <si>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</si>
  <si>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</si>
  <si>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</si>
  <si>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</si>
  <si>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</si>
  <si>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</si>
  <si>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</si>
  <si>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</si>
  <si>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</si>
  <si>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</si>
  <si>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</si>
  <si>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</si>
  <si>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</si>
  <si>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</si>
  <si>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</si>
  <si>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</si>
  <si>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</si>
  <si>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</si>
  <si>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</si>
  <si>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</si>
  <si>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</si>
  <si>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</si>
  <si>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</si>
  <si>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</si>
  <si>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</si>
  <si>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</si>
  <si>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</si>
  <si>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</si>
  <si>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</si>
  <si>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</si>
  <si>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</si>
  <si>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</si>
  <si>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</si>
  <si>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</si>
  <si>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</si>
  <si>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</si>
  <si>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</si>
  <si>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</si>
  <si>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</si>
  <si>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</si>
  <si>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</si>
  <si>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</si>
  <si>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</si>
  <si>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</si>
  <si>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</si>
  <si>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</si>
  <si>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</si>
  <si>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</si>
  <si>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</si>
  <si>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</si>
  <si>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</si>
  <si>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</si>
  <si>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</si>
  <si>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</si>
  <si>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</si>
  <si>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</si>
  <si>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</si>
  <si>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</si>
  <si>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</si>
  <si>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</si>
  <si>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</si>
  <si>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</si>
  <si>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</si>
  <si>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</si>
  <si>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</si>
  <si>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</si>
  <si>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</si>
  <si>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</si>
  <si>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</si>
  <si>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</si>
  <si>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</si>
  <si>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</si>
  <si>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</si>
  <si>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</si>
  <si>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</si>
  <si>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</si>
  <si>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</si>
  <si>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</si>
  <si>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</si>
  <si>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</si>
  <si>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</si>
  <si>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</si>
  <si>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</si>
  <si>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</si>
  <si>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</si>
  <si>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</si>
  <si>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</si>
  <si>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</si>
  <si>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</si>
  <si>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</si>
  <si>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</si>
  <si>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</si>
  <si>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</si>
  <si>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</si>
  <si>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</si>
  <si>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</si>
  <si>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</si>
  <si>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</si>
  <si>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</si>
  <si>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</si>
  <si>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</si>
  <si>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</si>
  <si>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</si>
  <si>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</si>
  <si>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</si>
  <si>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</si>
  <si>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</si>
  <si>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</si>
  <si>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</si>
  <si>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</si>
  <si>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</si>
  <si>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</si>
  <si>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</si>
  <si>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</si>
  <si>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</si>
  <si>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</si>
  <si>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</si>
  <si>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</si>
  <si>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</si>
  <si>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</si>
  <si>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</si>
  <si>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</si>
  <si>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</si>
  <si>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</si>
  <si>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</si>
  <si>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</si>
  <si>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</si>
  <si>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</si>
  <si>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</si>
  <si>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</si>
  <si>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</si>
  <si>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</si>
  <si>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</si>
  <si>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</si>
  <si>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</si>
  <si>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</si>
  <si>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</si>
  <si>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</si>
  <si>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</si>
  <si>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</si>
  <si>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</si>
  <si>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</si>
  <si>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</si>
  <si>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</si>
  <si>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</si>
  <si>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</si>
  <si>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</si>
  <si>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</si>
  <si>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</si>
  <si>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</si>
  <si>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</si>
  <si>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</si>
  <si>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</si>
  <si>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</si>
  <si>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</si>
  <si>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</si>
  <si>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</si>
  <si>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</si>
  <si>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</si>
  <si>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</si>
  <si>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</si>
  <si>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</si>
  <si>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</si>
  <si>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</si>
  <si>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</si>
  <si>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</si>
  <si>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</si>
  <si>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</si>
  <si>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</si>
  <si>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</si>
  <si>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</si>
  <si>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</si>
  <si>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</si>
  <si>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</si>
  <si>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</si>
  <si>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</si>
  <si>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</si>
  <si>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</si>
  <si>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</si>
  <si>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</si>
  <si>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</si>
  <si>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</si>
  <si>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</si>
  <si>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</si>
  <si>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</si>
  <si>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</si>
  <si>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</si>
  <si>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</si>
  <si>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</si>
  <si>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</si>
  <si>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</si>
  <si>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</si>
  <si>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</si>
  <si>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</si>
  <si>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</si>
  <si>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</si>
  <si>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</si>
  <si>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</si>
  <si>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</si>
  <si>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</si>
  <si>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</si>
  <si>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</si>
  <si>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</si>
  <si>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</si>
  <si>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</si>
  <si>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</si>
  <si>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</si>
  <si>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</si>
  <si>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</si>
  <si>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</si>
  <si>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</si>
  <si>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</si>
  <si>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</si>
  <si>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</si>
  <si>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</si>
  <si>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</si>
  <si>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</si>
  <si>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</si>
  <si>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</si>
  <si>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</si>
  <si>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</si>
  <si>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</si>
  <si>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</si>
  <si>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</si>
  <si>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</si>
  <si>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</si>
  <si>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</si>
  <si>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</si>
  <si>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</si>
  <si>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</si>
  <si>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</si>
  <si>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</si>
  <si>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</si>
  <si>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</si>
  <si>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</si>
  <si>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</si>
  <si>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</si>
  <si>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</si>
  <si>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</si>
  <si>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</si>
  <si>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</si>
  <si>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</si>
  <si>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</si>
  <si>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</si>
  <si>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</si>
  <si>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</si>
  <si>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</si>
  <si>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</si>
  <si>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</si>
  <si>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</si>
  <si>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</si>
  <si>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</si>
  <si>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</si>
  <si>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</si>
  <si>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</si>
  <si>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</si>
  <si>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</si>
  <si>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</si>
  <si>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</si>
  <si>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</si>
  <si>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</si>
  <si>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</si>
  <si>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</si>
  <si>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</si>
  <si>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</si>
  <si>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</si>
  <si>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</si>
  <si>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</si>
  <si>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</si>
  <si>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</si>
  <si>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</si>
  <si>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</si>
  <si>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</si>
  <si>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</si>
  <si>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</si>
  <si>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</si>
  <si>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</si>
  <si>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</si>
  <si>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</si>
  <si>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</si>
  <si>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</si>
  <si>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</si>
  <si>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</si>
  <si>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</si>
  <si>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</si>
  <si>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</si>
  <si>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</si>
  <si>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</si>
  <si>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</si>
  <si>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</si>
  <si>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</si>
  <si>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</si>
  <si>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</si>
  <si>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</si>
  <si>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</si>
  <si>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</si>
  <si>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</si>
  <si>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</si>
  <si>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</si>
  <si>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</si>
  <si>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</si>
  <si>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</si>
  <si>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</si>
  <si>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</si>
  <si>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</si>
  <si>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</si>
  <si>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</si>
  <si>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</si>
  <si>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</si>
  <si>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</si>
  <si>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</si>
  <si>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</si>
  <si>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</si>
  <si>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</si>
  <si>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</si>
  <si>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</si>
  <si>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</si>
  <si>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</si>
  <si>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</si>
  <si>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</si>
  <si>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</si>
  <si>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</si>
  <si>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</si>
  <si>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</si>
  <si>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</si>
  <si>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</si>
  <si>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</si>
  <si>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</si>
  <si>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</si>
  <si>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</si>
  <si>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</si>
  <si>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</si>
  <si>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</si>
  <si>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</si>
  <si>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</si>
  <si>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</si>
  <si>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</si>
  <si>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</si>
  <si>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</si>
  <si>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</si>
  <si>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</si>
  <si>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</si>
  <si>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</si>
  <si>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</si>
  <si>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</si>
  <si>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</si>
  <si>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</si>
  <si>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</si>
  <si>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</si>
  <si>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</si>
  <si>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</si>
  <si>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</si>
  <si>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</si>
  <si>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</si>
  <si>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</si>
  <si>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</si>
  <si>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</si>
  <si>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</si>
  <si>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</si>
  <si>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</si>
  <si>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</si>
  <si>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</si>
  <si>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</si>
  <si>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</si>
  <si>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</si>
  <si>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</si>
  <si>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</si>
  <si>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</si>
  <si>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</si>
  <si>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</si>
  <si>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</si>
  <si>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</si>
  <si>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</si>
  <si>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</si>
  <si>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</si>
  <si>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</si>
  <si>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</si>
  <si>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</si>
  <si>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</si>
  <si>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</si>
  <si>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</si>
  <si>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</si>
  <si>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</si>
  <si>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</si>
  <si>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</si>
  <si>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</si>
  <si>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</si>
  <si>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</si>
  <si>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</si>
  <si>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</si>
  <si>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</si>
  <si>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</si>
  <si>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</si>
  <si>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</si>
  <si>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</si>
  <si>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</si>
  <si>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</si>
  <si>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</si>
  <si>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</si>
  <si>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</si>
  <si>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</si>
  <si>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</si>
  <si>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</si>
  <si>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</si>
  <si>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</si>
  <si>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</si>
  <si>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</si>
  <si>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</si>
  <si>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</si>
  <si>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</si>
  <si>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</si>
  <si>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</si>
  <si>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</si>
  <si>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</si>
  <si>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</si>
  <si>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</si>
  <si>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</si>
  <si>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</si>
  <si>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</si>
  <si>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</si>
  <si>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</si>
  <si>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</si>
  <si>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</si>
  <si>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</si>
  <si>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</si>
  <si>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</si>
  <si>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</si>
  <si>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</si>
  <si>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</si>
  <si>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</si>
  <si>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</si>
  <si>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</si>
  <si>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</si>
  <si>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</si>
  <si>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</si>
  <si>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</si>
  <si>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</si>
  <si>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</si>
  <si>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</si>
  <si>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</si>
  <si>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</si>
  <si>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</si>
  <si>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</si>
  <si>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</si>
  <si>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</si>
  <si>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</si>
  <si>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</si>
  <si>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</si>
  <si>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</si>
  <si>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</si>
  <si>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</si>
  <si>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</si>
  <si>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</si>
  <si>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</si>
  <si>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</si>
  <si>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</si>
  <si>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</si>
  <si>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</si>
  <si>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</si>
  <si>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</si>
  <si>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</si>
  <si>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</si>
  <si>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</si>
  <si>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</si>
  <si>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</si>
  <si>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</si>
  <si>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</si>
  <si>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</si>
  <si>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</si>
  <si>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</si>
  <si>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</si>
  <si>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</si>
  <si>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</si>
  <si>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</si>
  <si>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</si>
  <si>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</si>
  <si>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</si>
  <si>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</si>
  <si>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</si>
  <si>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</si>
  <si>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</si>
  <si>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</si>
  <si>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</si>
  <si>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</si>
  <si>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</si>
  <si>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</si>
  <si>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</si>
  <si>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</si>
  <si>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</si>
  <si>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</si>
  <si>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</si>
  <si>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</si>
  <si>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</si>
  <si>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</si>
  <si>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</si>
  <si>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</si>
  <si>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</si>
  <si>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</si>
  <si>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</si>
  <si>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</si>
  <si>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</si>
  <si>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</si>
  <si>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</si>
  <si>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</si>
  <si>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</si>
  <si>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</si>
  <si>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</si>
  <si>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</si>
  <si>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</si>
  <si>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</si>
  <si>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</si>
  <si>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</si>
  <si>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</si>
  <si>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</si>
  <si>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</si>
  <si>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</si>
  <si>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</si>
  <si>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</si>
  <si>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</si>
  <si>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</si>
  <si>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</si>
  <si>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</si>
  <si>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</si>
  <si>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</si>
  <si>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</si>
  <si>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</si>
  <si>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</si>
  <si>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</si>
  <si>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</si>
  <si>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</si>
  <si>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</si>
  <si>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</si>
  <si>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</si>
  <si>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</si>
  <si>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</si>
  <si>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</si>
  <si>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</si>
  <si>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</si>
  <si>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</si>
  <si>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</si>
  <si>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</si>
  <si>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</si>
  <si>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</si>
  <si>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</si>
  <si>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</si>
  <si>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</si>
  <si>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</si>
  <si>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</si>
  <si>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</si>
  <si>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</si>
  <si>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</si>
  <si>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</si>
  <si>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</si>
  <si>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</si>
  <si>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</si>
  <si>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</si>
  <si>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</si>
  <si>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</si>
  <si>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</si>
  <si>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</si>
  <si>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</si>
  <si>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</si>
  <si>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</si>
  <si>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</si>
  <si>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</si>
  <si>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</si>
  <si>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</si>
  <si>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</si>
  <si>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</si>
  <si>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</si>
  <si>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</si>
  <si>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</si>
  <si>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</si>
  <si>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</si>
  <si>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</si>
  <si>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</si>
  <si>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</si>
  <si>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</si>
  <si>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</si>
  <si>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</si>
  <si>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</si>
  <si>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</si>
  <si>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</si>
  <si>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</si>
  <si>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</si>
  <si>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</si>
  <si>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</si>
  <si>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</si>
  <si>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</si>
  <si>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</si>
  <si>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</si>
  <si>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</si>
  <si>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</si>
  <si>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</si>
  <si>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</si>
  <si>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</si>
  <si>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</si>
  <si>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</si>
  <si>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</si>
  <si>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</si>
  <si>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</si>
  <si>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</si>
  <si>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</si>
  <si>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</si>
  <si>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</si>
  <si>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</si>
  <si>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</si>
  <si>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</si>
  <si>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</si>
  <si>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</si>
  <si>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</si>
  <si>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</si>
  <si>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</si>
  <si>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</si>
  <si>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</si>
  <si>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</si>
  <si>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</si>
  <si>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</si>
  <si>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</si>
  <si>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</si>
  <si>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</si>
  <si>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</si>
  <si>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</si>
  <si>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</si>
  <si>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</si>
  <si>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</si>
  <si>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</si>
  <si>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</si>
  <si>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</si>
  <si>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</si>
  <si>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</si>
  <si>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</si>
  <si>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</si>
  <si>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</si>
  <si>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</si>
  <si>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</si>
  <si>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</si>
  <si>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</si>
  <si>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</si>
  <si>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</si>
  <si>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</si>
  <si>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</si>
  <si>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</si>
  <si>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</si>
  <si>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</si>
  <si>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</si>
  <si>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</si>
  <si>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</si>
  <si>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</si>
  <si>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</si>
  <si>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</si>
  <si>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</si>
  <si>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</si>
  <si>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</si>
  <si>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</si>
  <si>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</si>
  <si>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</si>
  <si>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</si>
  <si>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</si>
  <si>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</si>
  <si>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</si>
  <si>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</si>
  <si>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</si>
  <si>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</si>
  <si>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</si>
  <si>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</si>
  <si>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</si>
  <si>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</si>
  <si>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</si>
  <si>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</si>
  <si>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</si>
  <si>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</si>
  <si>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</si>
  <si>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</si>
  <si>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</si>
  <si>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</si>
  <si>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</si>
  <si>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</si>
  <si>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</si>
  <si>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</si>
  <si>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</si>
  <si>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</si>
  <si>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</si>
  <si>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</si>
  <si>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</si>
  <si>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</si>
  <si>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</si>
  <si>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</si>
  <si>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</si>
  <si>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</si>
  <si>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</si>
  <si>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</si>
  <si>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</si>
  <si>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</si>
  <si>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</si>
  <si>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</si>
  <si>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</si>
  <si>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</si>
  <si>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</si>
  <si>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</si>
  <si>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</si>
  <si>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</si>
  <si>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</si>
  <si>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</si>
  <si>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</si>
  <si>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</si>
  <si>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</si>
  <si>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</si>
  <si>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</si>
  <si>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</si>
  <si>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</si>
  <si>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</si>
  <si>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</si>
  <si>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</si>
  <si>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</si>
  <si>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</si>
  <si>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</si>
  <si>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</si>
  <si>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</si>
  <si>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</si>
  <si>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</si>
  <si>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</si>
  <si>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</si>
  <si>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</si>
  <si>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</si>
  <si>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</si>
  <si>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</si>
  <si>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</si>
  <si>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</si>
  <si>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</si>
  <si>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</si>
  <si>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</si>
  <si>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</si>
  <si>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</si>
  <si>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</si>
  <si>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</si>
  <si>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</si>
  <si>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</si>
  <si>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</si>
  <si>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</si>
  <si>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</si>
  <si>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</si>
  <si>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</si>
  <si>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</si>
  <si>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</si>
  <si>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</si>
  <si>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</si>
  <si>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</si>
  <si>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</si>
  <si>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</si>
  <si>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</si>
  <si>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</si>
  <si>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</si>
  <si>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</si>
  <si>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</si>
  <si>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</si>
  <si>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</si>
  <si>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</si>
  <si>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</si>
  <si>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</si>
  <si>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</si>
  <si>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</si>
  <si>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</si>
  <si>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</si>
  <si>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</si>
  <si>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</si>
  <si>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</si>
  <si>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</si>
  <si>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</si>
  <si>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</si>
  <si>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</si>
  <si>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</si>
  <si>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</si>
  <si>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</si>
  <si>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</si>
  <si>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</si>
  <si>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</si>
  <si>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</si>
  <si>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</si>
  <si>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</si>
  <si>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</si>
  <si>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</si>
  <si>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</si>
  <si>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</si>
  <si>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</si>
  <si>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</si>
  <si>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</si>
  <si>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</si>
  <si>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</si>
  <si>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</si>
  <si>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</si>
  <si>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</si>
  <si>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</si>
  <si>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</si>
  <si>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</si>
  <si>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</si>
  <si>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</si>
  <si>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</si>
  <si>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</si>
  <si>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</si>
  <si>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</si>
  <si>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</si>
  <si>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</si>
  <si>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</si>
  <si>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</si>
  <si>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</si>
  <si>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</si>
  <si>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</si>
  <si>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</si>
  <si>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</si>
  <si>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</si>
  <si>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</si>
  <si>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</si>
  <si>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</si>
  <si>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</si>
  <si>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</si>
  <si>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</si>
  <si>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</si>
  <si>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</si>
  <si>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</si>
  <si>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</si>
  <si>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</si>
  <si>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</si>
  <si>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</si>
  <si>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</si>
  <si>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</si>
  <si>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</si>
  <si>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</si>
  <si>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</si>
  <si>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</si>
  <si>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</si>
  <si>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</si>
  <si>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</si>
  <si>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</si>
  <si>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</si>
  <si>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</si>
  <si>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</si>
  <si>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</si>
  <si>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</si>
  <si>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</si>
  <si>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</si>
  <si>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</si>
  <si>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</si>
  <si>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</si>
  <si>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</si>
  <si>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</si>
  <si>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</si>
  <si>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</si>
  <si>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</si>
  <si>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</si>
  <si>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</si>
  <si>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</si>
  <si>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</si>
  <si>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</si>
  <si>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</si>
  <si>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</si>
  <si>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</si>
  <si>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</si>
  <si>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</si>
  <si>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</si>
  <si>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</si>
  <si>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</si>
  <si>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</si>
  <si>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</si>
  <si>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</si>
  <si>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</si>
  <si>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</si>
  <si>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</si>
  <si>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</si>
  <si>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</si>
  <si>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</si>
  <si>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</si>
  <si>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</si>
  <si>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</si>
  <si>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</si>
  <si>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</si>
  <si>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</si>
  <si>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</si>
  <si>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</si>
  <si>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</si>
  <si>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</si>
  <si>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</si>
  <si>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</si>
  <si>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</si>
  <si>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</si>
  <si>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</si>
  <si>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</si>
  <si>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</si>
  <si>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</si>
  <si>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</si>
  <si>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</si>
  <si>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</si>
  <si>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</si>
  <si>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</si>
  <si>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</si>
  <si>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</si>
  <si>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</si>
  <si>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</si>
  <si>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</si>
  <si>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</si>
  <si>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</si>
  <si>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</si>
  <si>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</si>
  <si>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</si>
  <si>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</si>
  <si>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</si>
  <si>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</si>
  <si>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</si>
  <si>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</si>
  <si>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</si>
  <si>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</si>
  <si>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</si>
  <si>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</si>
  <si>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</si>
  <si>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</si>
  <si>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</si>
  <si>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</si>
  <si>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</si>
  <si>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</si>
  <si>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</si>
  <si>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</si>
  <si>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</si>
  <si>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</si>
  <si>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</si>
  <si>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</si>
  <si>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</si>
  <si>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</si>
  <si>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</si>
  <si>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</si>
  <si>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</si>
  <si>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</si>
  <si>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</si>
  <si>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</si>
  <si>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</si>
  <si>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</si>
  <si>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</si>
  <si>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</si>
  <si>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</si>
  <si>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</si>
  <si>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</si>
  <si>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</si>
  <si>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</si>
  <si>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</si>
  <si>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</si>
  <si>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</si>
  <si>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</si>
  <si>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</si>
  <si>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</si>
  <si>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</si>
  <si>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</si>
  <si>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</si>
  <si>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</si>
  <si>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</si>
  <si>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</si>
  <si>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</si>
  <si>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</si>
  <si>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</si>
  <si>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</si>
  <si>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</si>
  <si>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</si>
  <si>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</si>
  <si>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</si>
  <si>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</si>
  <si>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</si>
  <si>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</si>
  <si>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</si>
  <si>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</si>
  <si>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</si>
  <si>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</si>
  <si>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</si>
  <si>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</si>
  <si>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</si>
  <si>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</si>
  <si>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</si>
  <si>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</si>
  <si>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</si>
  <si>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</si>
  <si>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</si>
  <si>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</si>
  <si>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</si>
  <si>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</si>
  <si>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</si>
  <si>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</si>
  <si>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</si>
  <si>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</si>
  <si>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</si>
  <si>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</si>
  <si>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</si>
  <si>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</si>
  <si>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</si>
  <si>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</si>
  <si>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</si>
  <si>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</si>
  <si>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</si>
  <si>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</si>
  <si>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</si>
  <si>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</si>
  <si>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</si>
  <si>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</si>
  <si>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</si>
  <si>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</si>
  <si>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</si>
  <si>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</si>
  <si>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</si>
  <si>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</si>
  <si>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</si>
  <si>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</si>
  <si>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</si>
  <si>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</si>
  <si>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</si>
  <si>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</si>
  <si>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</si>
  <si>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</si>
  <si>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</si>
  <si>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</si>
  <si>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</si>
  <si>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</si>
  <si>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</si>
  <si>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</si>
  <si>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</si>
  <si>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</si>
  <si>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</si>
  <si>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</si>
  <si>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</si>
  <si>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</si>
  <si>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</si>
  <si>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</si>
  <si>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</si>
  <si>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</si>
  <si>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</si>
  <si>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</si>
  <si>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</si>
  <si>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</si>
  <si>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</si>
  <si>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</si>
  <si>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</si>
  <si>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</si>
  <si>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</si>
  <si>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</si>
  <si>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</si>
  <si>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</si>
  <si>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</si>
  <si>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</si>
  <si>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</si>
  <si>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</si>
  <si>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</si>
  <si>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</si>
  <si>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</si>
  <si>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</si>
  <si>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</si>
  <si>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</si>
  <si>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</si>
  <si>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</si>
  <si>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</si>
  <si>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</si>
  <si>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</si>
  <si>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</si>
  <si>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</si>
  <si>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</si>
  <si>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</si>
  <si>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</si>
  <si>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</si>
  <si>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</si>
  <si>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</si>
  <si>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</si>
  <si>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</si>
  <si>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</si>
  <si>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</si>
  <si>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</si>
  <si>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</si>
  <si>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</si>
  <si>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</si>
  <si>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</si>
  <si>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</si>
  <si>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</si>
  <si>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</si>
  <si>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</si>
  <si>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</si>
  <si>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</si>
  <si>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</si>
  <si>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</si>
  <si>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</si>
  <si>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</si>
  <si>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</si>
  <si>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</si>
  <si>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</si>
  <si>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</si>
  <si>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</si>
  <si>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</si>
  <si>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</si>
  <si>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</si>
  <si>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</si>
  <si>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</si>
  <si>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</si>
  <si>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</si>
  <si>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</si>
  <si>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</si>
  <si>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</si>
  <si>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</si>
  <si>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</si>
  <si>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</si>
  <si>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</si>
  <si>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</si>
  <si>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</si>
  <si>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</si>
  <si>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</si>
  <si>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</si>
  <si>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</si>
  <si>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</si>
  <si>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</si>
  <si>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</si>
  <si>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</si>
  <si>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</si>
  <si>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</si>
  <si>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</si>
  <si>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</si>
  <si>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</si>
  <si>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</si>
  <si>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</si>
  <si>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</si>
  <si>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</si>
  <si>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</si>
  <si>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</si>
  <si>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</si>
  <si>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</si>
  <si>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</si>
  <si>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</si>
  <si>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</si>
  <si>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</si>
  <si>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</si>
  <si>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</si>
  <si>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</si>
  <si>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</si>
  <si>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</si>
  <si>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</si>
  <si>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</si>
  <si>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</si>
  <si>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</si>
  <si>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</si>
  <si>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</si>
  <si>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</si>
  <si>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</si>
  <si>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</si>
  <si>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</si>
  <si>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</si>
  <si>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</si>
  <si>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</si>
  <si>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</si>
  <si>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</si>
  <si>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</si>
  <si>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</si>
  <si>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</si>
  <si>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</si>
  <si>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</si>
  <si>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</si>
  <si>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</si>
  <si>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</si>
  <si>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</si>
  <si>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</si>
  <si>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</si>
  <si>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</si>
  <si>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</si>
  <si>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</si>
  <si>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</si>
  <si>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</si>
  <si>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</si>
  <si>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</si>
  <si>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</si>
  <si>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</si>
  <si>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</si>
  <si>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</si>
  <si>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</si>
  <si>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</si>
  <si>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</si>
  <si>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</si>
  <si>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</si>
  <si>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</si>
  <si>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</si>
  <si>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</si>
  <si>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</si>
  <si>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</si>
  <si>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</si>
  <si>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</si>
  <si>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</si>
  <si>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</si>
  <si>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</si>
  <si>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</si>
  <si>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</si>
  <si>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</si>
  <si>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</si>
  <si>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</si>
  <si>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</si>
  <si>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</si>
  <si>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</si>
  <si>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</si>
  <si>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</si>
  <si>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</si>
  <si>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</si>
  <si>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</si>
  <si>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</si>
  <si>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</si>
  <si>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</si>
  <si>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</si>
  <si>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</si>
  <si>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</si>
  <si>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</si>
  <si>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</si>
  <si>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</si>
  <si>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</si>
  <si>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</si>
  <si>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</si>
  <si>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</si>
  <si>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</si>
  <si>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</si>
  <si>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</si>
  <si>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</si>
  <si>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</si>
  <si>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</si>
  <si>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</si>
  <si>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</si>
  <si>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</si>
  <si>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</si>
  <si>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</si>
  <si>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</si>
  <si>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</si>
  <si>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</si>
  <si>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</si>
  <si>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</si>
  <si>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</si>
  <si>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</si>
  <si>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</si>
  <si>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</si>
  <si>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</si>
  <si>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</si>
  <si>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</si>
  <si>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</si>
  <si>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</si>
  <si>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</si>
  <si>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</si>
  <si>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</si>
  <si>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</si>
  <si>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</si>
  <si>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</si>
  <si>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</si>
  <si>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</si>
  <si>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</si>
  <si>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</si>
  <si>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</si>
  <si>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</si>
  <si>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</si>
  <si>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</si>
  <si>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</si>
  <si>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</si>
  <si>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</si>
  <si>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</si>
  <si>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</si>
  <si>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</si>
  <si>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</si>
  <si>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</si>
  <si>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</si>
  <si>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</si>
  <si>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</si>
  <si>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</si>
  <si>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</si>
  <si>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</si>
  <si>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</si>
  <si>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</si>
  <si>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</si>
  <si>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</si>
  <si>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</si>
  <si>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</si>
  <si>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</si>
  <si>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</si>
  <si>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</si>
  <si>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</si>
  <si>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</si>
  <si>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</si>
  <si>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</si>
  <si>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</si>
  <si>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</si>
  <si>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</si>
  <si>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</si>
  <si>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</si>
  <si>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</si>
  <si>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</si>
  <si>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</si>
  <si>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</si>
  <si>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</si>
  <si>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</si>
  <si>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</si>
  <si>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</si>
  <si>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</si>
  <si>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</si>
  <si>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</si>
  <si>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</si>
  <si>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</si>
  <si>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</si>
  <si>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</si>
  <si>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</si>
  <si>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</si>
  <si>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</si>
  <si>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</si>
  <si>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</si>
  <si>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</si>
  <si>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</si>
  <si>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</si>
  <si>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</si>
  <si>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</si>
  <si>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</si>
  <si>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</si>
  <si>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</si>
  <si>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</si>
  <si>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</si>
  <si>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</si>
  <si>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</si>
  <si>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</si>
  <si>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</si>
  <si>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</si>
  <si>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</si>
  <si>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</si>
  <si>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</si>
  <si>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</si>
  <si>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</si>
  <si>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</si>
  <si>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</si>
  <si>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</si>
  <si>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</si>
  <si>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</si>
  <si>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</si>
  <si>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</si>
  <si>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</si>
  <si>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</si>
  <si>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</si>
  <si>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</si>
  <si>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</si>
  <si>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</si>
  <si>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</si>
  <si>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</si>
  <si>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</si>
  <si>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</si>
  <si>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</si>
  <si>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</si>
  <si>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</si>
  <si>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</si>
  <si>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</si>
  <si>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</si>
  <si>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</si>
  <si>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</si>
  <si>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</si>
  <si>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</si>
  <si>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</si>
  <si>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</si>
  <si>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</si>
  <si>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</si>
  <si>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</si>
  <si>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</si>
  <si>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</si>
  <si>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</si>
  <si>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</si>
  <si>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</si>
  <si>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</si>
  <si>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</si>
  <si>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</si>
  <si>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</si>
  <si>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</si>
  <si>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</si>
  <si>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</si>
  <si>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</si>
  <si>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</si>
  <si>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</si>
  <si>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</si>
  <si>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</si>
  <si>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</si>
  <si>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</si>
  <si>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</si>
  <si>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</si>
  <si>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</si>
  <si>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</si>
  <si>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</si>
  <si>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</si>
  <si>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</si>
  <si>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</si>
  <si>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</si>
  <si>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</si>
  <si>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</si>
  <si>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</si>
  <si>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</si>
  <si>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</si>
  <si>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</si>
  <si>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</si>
  <si>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</si>
  <si>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</si>
  <si>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</si>
  <si>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</si>
  <si>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</si>
  <si>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</si>
  <si>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</si>
  <si>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</si>
  <si>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</si>
  <si>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</si>
  <si>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</si>
  <si>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</si>
  <si>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</si>
  <si>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</si>
  <si>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</si>
  <si>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</si>
  <si>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</si>
  <si>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</si>
  <si>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</si>
  <si>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</si>
  <si>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</si>
  <si>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</si>
  <si>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</si>
  <si>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</si>
  <si>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</si>
  <si>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</si>
  <si>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</si>
  <si>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</si>
  <si>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</si>
  <si>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</si>
  <si>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</si>
  <si>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</si>
  <si>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</si>
  <si>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</si>
  <si>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</si>
  <si>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</si>
  <si>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</si>
  <si>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</si>
  <si>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</si>
  <si>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</si>
  <si>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</si>
  <si>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</si>
  <si>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</si>
  <si>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</si>
  <si>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</si>
  <si>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</si>
  <si>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</si>
  <si>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</si>
  <si>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</si>
  <si>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</si>
  <si>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</si>
  <si>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</si>
  <si>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</si>
  <si>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</si>
  <si>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</si>
  <si>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</si>
  <si>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</si>
  <si>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</si>
  <si>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</si>
  <si>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</si>
  <si>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</si>
  <si>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</si>
  <si>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</si>
  <si>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</si>
  <si>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</si>
  <si>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</si>
  <si>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</si>
  <si>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</si>
  <si>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</si>
  <si>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</si>
  <si>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</si>
  <si>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</si>
  <si>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</si>
  <si>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</si>
  <si>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</si>
  <si>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</si>
  <si>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</si>
  <si>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</si>
  <si>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</si>
  <si>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</si>
  <si>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</si>
  <si>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</si>
  <si>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</si>
  <si>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</si>
  <si>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</si>
  <si>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</si>
  <si>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</si>
  <si>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</si>
  <si>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</si>
  <si>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</si>
  <si>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</si>
  <si>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</si>
  <si>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</si>
  <si>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</si>
  <si>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</si>
  <si>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</si>
  <si>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</si>
  <si>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</si>
  <si>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</si>
  <si>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</si>
  <si>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</si>
  <si>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</si>
  <si>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</si>
  <si>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</si>
  <si>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</si>
  <si>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</si>
  <si>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</si>
  <si>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</si>
  <si>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</si>
  <si>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</si>
  <si>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</si>
  <si>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</si>
  <si>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</si>
  <si>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</si>
  <si>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</si>
  <si>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</si>
  <si>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</si>
  <si>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</si>
  <si>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</si>
  <si>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</si>
  <si>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</si>
  <si>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</si>
  <si>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</si>
  <si>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</si>
  <si>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</si>
  <si>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</si>
  <si>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</si>
  <si>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</si>
  <si>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</si>
  <si>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</si>
  <si>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</si>
  <si>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</si>
  <si>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</si>
  <si>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</si>
  <si>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</si>
  <si>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</si>
  <si>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</si>
  <si>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</si>
  <si>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</si>
  <si>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</si>
  <si>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</si>
  <si>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</si>
  <si>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</si>
  <si>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</si>
  <si>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</si>
  <si>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</si>
  <si>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</si>
  <si>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</si>
  <si>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</si>
  <si>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</si>
  <si>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</si>
  <si>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</si>
  <si>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</si>
  <si>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</si>
  <si>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</si>
  <si>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</si>
  <si>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</si>
  <si>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</si>
  <si>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</si>
  <si>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</si>
  <si>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</si>
  <si>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</si>
  <si>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</si>
  <si>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</si>
  <si>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</si>
  <si>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</si>
  <si>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</si>
  <si>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</si>
  <si>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</si>
  <si>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</si>
  <si>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</si>
  <si>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</si>
  <si>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</si>
  <si>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</si>
  <si>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</si>
  <si>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</si>
  <si>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</si>
  <si>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</si>
  <si>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</si>
  <si>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</si>
  <si>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</si>
  <si>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</si>
  <si>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</si>
  <si>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</si>
  <si>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</si>
  <si>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</si>
  <si>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</si>
  <si>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</si>
  <si>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</si>
  <si>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</si>
  <si>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</si>
  <si>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</si>
  <si>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</si>
  <si>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</si>
  <si>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</si>
  <si>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</si>
  <si>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</si>
  <si>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</si>
  <si>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</si>
  <si>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</si>
  <si>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</si>
  <si>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</si>
  <si>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</si>
  <si>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</si>
  <si>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</si>
  <si>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</si>
  <si>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</si>
  <si>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</si>
  <si>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</si>
  <si>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</si>
  <si>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</si>
  <si>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</si>
  <si>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</si>
  <si>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</si>
  <si>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</si>
  <si>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</si>
  <si>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</si>
  <si>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</si>
  <si>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</si>
  <si>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</si>
  <si>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</si>
  <si>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</si>
  <si>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</si>
  <si>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</si>
  <si>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</si>
  <si>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</si>
  <si>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</si>
  <si>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</si>
  <si>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</si>
  <si>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</si>
  <si>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</si>
  <si>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</si>
  <si>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</si>
  <si>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</si>
  <si>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</si>
  <si>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</si>
  <si>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</si>
  <si>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</si>
  <si>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</si>
  <si>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</si>
  <si>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</si>
  <si>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</si>
  <si>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</si>
  <si>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</si>
  <si>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</si>
  <si>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</si>
  <si>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</si>
  <si>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</si>
  <si>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</si>
  <si>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</si>
  <si>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</si>
  <si>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</si>
  <si>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</si>
  <si>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</si>
  <si>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</si>
  <si>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</si>
  <si>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</si>
  <si>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</si>
  <si>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</si>
  <si>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</si>
  <si>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</si>
  <si>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</si>
  <si>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</si>
  <si>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</si>
  <si>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</si>
  <si>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</si>
  <si>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</si>
  <si>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</si>
  <si>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</si>
  <si>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</si>
  <si>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</si>
  <si>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</si>
  <si>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</si>
  <si>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</si>
  <si>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</si>
  <si>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</si>
  <si>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</si>
  <si>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</si>
  <si>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</si>
  <si>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</si>
  <si>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</si>
  <si>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</si>
  <si>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</si>
  <si>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</si>
  <si>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</si>
  <si>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</si>
  <si>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</si>
  <si>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</si>
  <si>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</si>
  <si>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</si>
  <si>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</si>
  <si>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</si>
  <si>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</si>
  <si>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</si>
  <si>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</si>
  <si>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</si>
  <si>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</si>
  <si>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</si>
  <si>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</si>
  <si>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</si>
  <si>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</si>
  <si>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</si>
  <si>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</si>
  <si>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</si>
  <si>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</si>
  <si>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</si>
  <si>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</si>
  <si>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</si>
  <si>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</si>
  <si>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</si>
  <si>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</si>
  <si>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</si>
  <si>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</si>
  <si>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</si>
  <si>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</si>
  <si>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</si>
  <si>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</si>
  <si>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</si>
  <si>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</si>
  <si>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</si>
  <si>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</si>
  <si>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</si>
  <si>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</si>
  <si>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</si>
  <si>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</si>
  <si>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</si>
  <si>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</si>
  <si>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</si>
  <si>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</si>
  <si>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</si>
  <si>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</si>
  <si>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</si>
  <si>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</si>
  <si>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</si>
  <si>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</si>
  <si>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</si>
  <si>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</si>
  <si>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</si>
  <si>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</si>
  <si>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</si>
  <si>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</si>
  <si>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</si>
  <si>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</si>
  <si>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</si>
  <si>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</si>
  <si>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</si>
  <si>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</si>
  <si>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</si>
  <si>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</si>
  <si>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</si>
  <si>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</si>
  <si>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</si>
  <si>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</si>
  <si>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</si>
  <si>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</si>
  <si>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</si>
  <si>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</si>
  <si>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</si>
  <si>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</si>
  <si>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</si>
  <si>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</si>
  <si>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</si>
  <si>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</si>
  <si>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</si>
  <si>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</si>
  <si>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</si>
  <si>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</si>
  <si>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</si>
  <si>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</si>
  <si>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</si>
  <si>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</si>
  <si>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</si>
  <si>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</si>
  <si>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</si>
  <si>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</si>
  <si>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</si>
  <si>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</si>
  <si>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</si>
  <si>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</si>
  <si>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</si>
  <si>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</si>
  <si>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</si>
  <si>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</si>
  <si>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</si>
  <si>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</si>
  <si>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</si>
  <si>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</si>
  <si>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</si>
  <si>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</si>
  <si>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</si>
  <si>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</si>
  <si>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</si>
  <si>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</si>
  <si>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</si>
  <si>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</si>
  <si>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</si>
  <si>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</si>
  <si>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</si>
  <si>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</si>
  <si>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</si>
  <si>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</si>
  <si>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</si>
  <si>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</si>
  <si>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</si>
  <si>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</si>
  <si>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</si>
  <si>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</si>
  <si>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</si>
  <si>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</si>
  <si>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</si>
  <si>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</si>
  <si>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</si>
  <si>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</si>
  <si>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</si>
  <si>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</si>
  <si>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</si>
  <si>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</si>
  <si>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</si>
  <si>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</si>
  <si>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</si>
  <si>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</si>
  <si>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</si>
  <si>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</si>
  <si>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</si>
  <si>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</si>
  <si>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</si>
  <si>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</si>
  <si>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</si>
  <si>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</si>
  <si>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</si>
  <si>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</si>
  <si>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</si>
  <si>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</si>
  <si>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</si>
  <si>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</si>
  <si>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</si>
  <si>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</si>
  <si>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</si>
  <si>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</si>
  <si>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</si>
  <si>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</si>
  <si>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</si>
  <si>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</si>
  <si>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</si>
  <si>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</si>
  <si>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</si>
  <si>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</si>
  <si>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</si>
  <si>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</si>
  <si>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</si>
  <si>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</si>
  <si>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</si>
  <si>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</si>
  <si>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</si>
  <si>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</si>
  <si>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</si>
  <si>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</si>
  <si>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</si>
  <si>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</si>
  <si>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</si>
  <si>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</si>
  <si>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</si>
  <si>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</si>
  <si>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</si>
  <si>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</si>
  <si>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</si>
  <si>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</si>
  <si>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</si>
  <si>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</si>
  <si>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</si>
  <si>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</si>
  <si>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</si>
  <si>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</si>
  <si>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</si>
  <si>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</si>
  <si>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</si>
  <si>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</si>
  <si>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</si>
  <si>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</si>
  <si>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</si>
  <si>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</si>
  <si>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</si>
  <si>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</si>
  <si>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</si>
  <si>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</si>
  <si>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</si>
  <si>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</si>
  <si>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</si>
  <si>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</si>
  <si>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</si>
  <si>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</si>
  <si>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</si>
  <si>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</si>
  <si>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</si>
  <si>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</si>
  <si>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</si>
  <si>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</si>
  <si>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</si>
  <si>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</si>
  <si>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</si>
  <si>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</si>
  <si>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</si>
  <si>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</si>
  <si>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</si>
  <si>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</si>
  <si>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</si>
  <si>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</si>
  <si>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</si>
  <si>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</si>
  <si>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</si>
  <si>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</si>
  <si>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</si>
  <si>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</si>
  <si>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</si>
  <si>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</si>
  <si>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</si>
  <si>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</si>
  <si>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</si>
  <si>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</si>
  <si>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</si>
  <si>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</si>
  <si>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</si>
  <si>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</si>
  <si>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</si>
  <si>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</si>
  <si>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</si>
  <si>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</si>
  <si>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</si>
  <si>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</si>
  <si>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</si>
  <si>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</si>
  <si>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</si>
  <si>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</si>
  <si>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</si>
  <si>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</si>
  <si>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</si>
  <si>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</si>
  <si>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</si>
  <si>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</si>
  <si>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</si>
  <si>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</si>
  <si>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</si>
  <si>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</si>
  <si>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</si>
  <si>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</si>
  <si>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</si>
  <si>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</si>
  <si>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</si>
  <si>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</si>
  <si>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</si>
  <si>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</si>
  <si>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</si>
  <si>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</si>
  <si>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</si>
  <si>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</si>
  <si>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</si>
  <si>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</si>
  <si>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</si>
  <si>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</si>
  <si>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</si>
  <si>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</si>
  <si>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</si>
  <si>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</si>
  <si>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</si>
  <si>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</si>
  <si>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</si>
  <si>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</si>
  <si>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</si>
  <si>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</si>
  <si>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</si>
  <si>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</si>
  <si>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</si>
  <si>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</si>
  <si>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</si>
  <si>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</si>
  <si>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</si>
  <si>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</si>
  <si>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</si>
  <si>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</si>
  <si>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</si>
  <si>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</si>
  <si>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</si>
  <si>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</si>
  <si>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</si>
  <si>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</si>
  <si>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</si>
  <si>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</si>
  <si>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</si>
  <si>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</si>
  <si>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</si>
  <si>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</si>
  <si>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</si>
  <si>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</si>
  <si>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</si>
  <si>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</si>
  <si>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</si>
  <si>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</si>
  <si>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</si>
  <si>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</si>
  <si>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</si>
  <si>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</si>
  <si>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</si>
  <si>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</si>
  <si>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</si>
  <si>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</si>
  <si>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</si>
  <si>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</si>
  <si>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</si>
  <si>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</si>
  <si>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</si>
  <si>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</si>
  <si>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</si>
  <si>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</si>
  <si>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</si>
  <si>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</si>
  <si>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</si>
  <si>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</si>
  <si>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</si>
  <si>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</si>
  <si>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</si>
  <si>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</si>
  <si>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</si>
  <si>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</si>
  <si>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</si>
  <si>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</si>
  <si>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</si>
  <si>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</si>
  <si>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</si>
  <si>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</si>
  <si>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</si>
  <si>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</si>
  <si>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</si>
  <si>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</si>
  <si>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</si>
  <si>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</si>
  <si>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</si>
  <si>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</si>
  <si>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</si>
  <si>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</si>
  <si>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</si>
  <si>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</si>
  <si>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</si>
  <si>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</si>
  <si>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</si>
  <si>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</si>
  <si>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</si>
  <si>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</si>
  <si>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</si>
  <si>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</si>
  <si>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</si>
  <si>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</si>
  <si>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</si>
  <si>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</si>
  <si>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</si>
  <si>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</si>
  <si>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</si>
  <si>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</si>
  <si>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</si>
  <si>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</si>
  <si>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</si>
  <si>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</si>
  <si>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</si>
  <si>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</si>
  <si>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</si>
  <si>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</si>
  <si>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</si>
  <si>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</si>
  <si>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</si>
  <si>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</si>
  <si>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</si>
  <si>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</si>
  <si>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</si>
  <si>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</si>
  <si>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</si>
  <si>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</si>
  <si>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</si>
  <si>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</si>
  <si>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</si>
  <si>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</si>
  <si>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</si>
  <si>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</si>
  <si>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</si>
  <si>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</si>
  <si>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</si>
  <si>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</si>
  <si>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</si>
  <si>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</si>
  <si>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</si>
  <si>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</si>
  <si>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</si>
  <si>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</si>
  <si>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</si>
  <si>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</si>
  <si>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</si>
  <si>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</si>
  <si>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</si>
  <si>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</si>
  <si>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</si>
  <si>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</si>
  <si>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</si>
  <si>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</si>
  <si>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</si>
  <si>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</si>
  <si>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</si>
  <si>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</si>
  <si>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</si>
  <si>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</si>
  <si>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</si>
  <si>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</si>
  <si>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</si>
  <si>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</si>
  <si>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</si>
  <si>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</si>
  <si>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</si>
  <si>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</si>
  <si>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</si>
  <si>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</si>
  <si>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</si>
  <si>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</si>
  <si>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</si>
  <si>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</si>
  <si>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</si>
  <si>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</si>
  <si>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</si>
  <si>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</si>
  <si>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</si>
  <si>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</si>
  <si>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</si>
  <si>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</si>
  <si>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</si>
  <si>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</si>
  <si>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</si>
  <si>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</si>
  <si>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</si>
  <si>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</si>
  <si>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</si>
  <si>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</si>
  <si>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</si>
  <si>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</si>
  <si>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</si>
  <si>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</si>
  <si>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</si>
  <si>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</si>
  <si>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</si>
  <si>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</si>
  <si>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</si>
  <si>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</si>
  <si>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</si>
  <si>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</si>
  <si>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</si>
  <si>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</si>
  <si>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</si>
  <si>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</si>
  <si>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</si>
  <si>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</si>
  <si>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</si>
  <si>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</si>
  <si>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</si>
  <si>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</si>
  <si>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</si>
  <si>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</si>
  <si>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</si>
  <si>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</si>
  <si>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</si>
  <si>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</si>
  <si>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</si>
  <si>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</si>
  <si>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</si>
  <si>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</si>
  <si>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</si>
  <si>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</si>
  <si>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</si>
  <si>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</si>
  <si>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</si>
  <si>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</si>
  <si>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</si>
  <si>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</si>
  <si>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</si>
  <si>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</si>
  <si>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</si>
  <si>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</si>
  <si>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</si>
  <si>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</si>
  <si>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</si>
  <si>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</si>
  <si>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</si>
  <si>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</si>
  <si>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</si>
  <si>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</si>
  <si>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</si>
  <si>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</si>
  <si>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</si>
  <si>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</si>
  <si>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</si>
  <si>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</si>
  <si>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</si>
  <si>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</si>
  <si>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</si>
  <si>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</si>
  <si>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</si>
  <si>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</si>
  <si>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</si>
  <si>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</si>
  <si>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</si>
  <si>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</si>
  <si>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</si>
  <si>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</si>
  <si>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</si>
  <si>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</si>
  <si>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</si>
  <si>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</si>
  <si>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</si>
  <si>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</si>
  <si>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</si>
  <si>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</si>
  <si>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</si>
  <si>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</si>
  <si>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</si>
  <si>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</si>
  <si>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</si>
  <si>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</si>
  <si>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</si>
  <si>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</si>
  <si>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</si>
  <si>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</si>
  <si>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</si>
  <si>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</si>
  <si>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</si>
  <si>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</si>
  <si>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</si>
  <si>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</si>
  <si>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</si>
  <si>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</si>
  <si>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</si>
  <si>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</si>
  <si>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</si>
  <si>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</si>
  <si>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</si>
  <si>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</si>
  <si>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</si>
  <si>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</si>
  <si>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</si>
  <si>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</si>
  <si>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</si>
  <si>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</si>
  <si>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</si>
  <si>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</si>
  <si>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</si>
  <si>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</si>
  <si>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</si>
  <si>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</si>
  <si>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</si>
  <si>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</si>
  <si>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</si>
  <si>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</si>
  <si>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</si>
  <si>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</si>
  <si>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</si>
  <si>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</si>
  <si>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</si>
  <si>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</si>
  <si>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</si>
  <si>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</si>
  <si>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</si>
  <si>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</si>
  <si>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</si>
  <si>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</si>
  <si>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</si>
  <si>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</si>
  <si>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</si>
  <si>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</si>
  <si>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</si>
  <si>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</si>
  <si>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</si>
  <si>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</si>
  <si>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</si>
  <si>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</si>
  <si>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</si>
  <si>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</si>
  <si>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</si>
  <si>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</si>
  <si>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</si>
  <si>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</si>
  <si>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</si>
  <si>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</si>
  <si>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</si>
  <si>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</si>
  <si>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</si>
  <si>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</si>
  <si>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</si>
  <si>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</si>
  <si>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</si>
  <si>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</si>
  <si>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</si>
  <si>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</si>
  <si>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</si>
  <si>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</si>
  <si>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</si>
  <si>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</si>
  <si>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</si>
  <si>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</si>
  <si>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</si>
  <si>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</si>
  <si>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</si>
  <si>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</si>
  <si>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</si>
  <si>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</si>
  <si>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</si>
  <si>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</si>
  <si>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</si>
  <si>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</si>
  <si>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</si>
  <si>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</si>
  <si>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</si>
  <si>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</si>
  <si>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</si>
  <si>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</si>
  <si>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</si>
  <si>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</si>
  <si>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</si>
  <si>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</si>
  <si>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</si>
  <si>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</si>
  <si>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</si>
  <si>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</si>
  <si>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</si>
  <si>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</si>
  <si>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</si>
  <si>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</si>
  <si>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</si>
  <si>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</si>
  <si>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</si>
  <si>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</si>
  <si>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</si>
  <si>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</si>
  <si>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</si>
  <si>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</si>
  <si>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</si>
  <si>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</si>
  <si>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</si>
  <si>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</si>
  <si>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</si>
  <si>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</si>
  <si>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</si>
  <si>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</si>
  <si>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</si>
  <si>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</si>
  <si>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</si>
  <si>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</si>
  <si>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</si>
  <si>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</si>
  <si>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</si>
  <si>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</si>
  <si>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</si>
  <si>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</si>
  <si>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</si>
  <si>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</si>
  <si>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</si>
  <si>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</si>
  <si>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</si>
  <si>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</si>
  <si>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</si>
  <si>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</si>
  <si>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</si>
  <si>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</si>
  <si>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</si>
  <si>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</si>
  <si>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</si>
  <si>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</si>
  <si>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</si>
  <si>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</si>
  <si>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</si>
  <si>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</si>
  <si>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</si>
  <si>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</si>
  <si>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</si>
  <si>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</si>
  <si>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</si>
  <si>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</si>
  <si>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</si>
  <si>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</si>
  <si>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</si>
  <si>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</si>
  <si>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</si>
  <si>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</si>
  <si>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</si>
  <si>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</si>
  <si>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</si>
  <si>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</si>
  <si>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</si>
  <si>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</si>
  <si>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</si>
  <si>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</si>
  <si>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</si>
  <si>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</si>
  <si>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</si>
  <si>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</si>
  <si>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</si>
  <si>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</si>
  <si>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</si>
  <si>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</si>
  <si>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</si>
  <si>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</si>
  <si>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</si>
  <si>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</si>
  <si>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</si>
  <si>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</si>
  <si>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</si>
  <si>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</si>
  <si>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</si>
  <si>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</si>
  <si>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</si>
  <si>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</si>
  <si>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</si>
  <si>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</si>
  <si>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</si>
  <si>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</si>
  <si>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</si>
  <si>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</si>
  <si>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</si>
  <si>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</si>
  <si>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</si>
  <si>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</si>
  <si>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</si>
  <si>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</si>
  <si>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</si>
  <si>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</si>
  <si>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</si>
  <si>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</si>
  <si>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</si>
  <si>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</si>
  <si>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</si>
  <si>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</si>
  <si>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</si>
  <si>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</si>
  <si>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</si>
  <si>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</si>
  <si>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</si>
  <si>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</si>
  <si>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</si>
  <si>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</si>
  <si>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</si>
  <si>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</si>
  <si>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</si>
  <si>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</si>
  <si>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</si>
  <si>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</si>
  <si>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</si>
  <si>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</si>
  <si>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</si>
  <si>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</si>
  <si>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</si>
  <si>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</si>
  <si>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</si>
  <si>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</si>
  <si>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</si>
  <si>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</si>
  <si>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</si>
  <si>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</si>
  <si>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</si>
  <si>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</si>
  <si>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</si>
  <si>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</si>
  <si>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</si>
  <si>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</si>
  <si>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</si>
  <si>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</si>
  <si>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</si>
  <si>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</si>
  <si>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</si>
  <si>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</si>
  <si>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</si>
  <si>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</si>
  <si>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</si>
  <si>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</si>
  <si>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</si>
  <si>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</si>
  <si>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</si>
  <si>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</si>
  <si>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</si>
  <si>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</si>
  <si>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</si>
  <si>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</si>
  <si>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</si>
  <si>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</si>
  <si>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</si>
  <si>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</si>
  <si>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</si>
  <si>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</si>
  <si>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</si>
  <si>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</si>
  <si>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</si>
  <si>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</si>
  <si>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</si>
  <si>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</si>
  <si>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</si>
  <si>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</si>
  <si>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</si>
  <si>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</si>
  <si>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</si>
  <si>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</si>
  <si>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</si>
  <si>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</si>
  <si>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</si>
  <si>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</si>
  <si>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</si>
  <si>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</si>
  <si>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</si>
  <si>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</si>
  <si>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</si>
  <si>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</si>
  <si>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</si>
  <si>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</si>
  <si>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</si>
  <si>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</si>
  <si>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</si>
  <si>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</si>
  <si>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</si>
  <si>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</si>
  <si>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</si>
  <si>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</si>
  <si>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</si>
  <si>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</si>
  <si>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</si>
  <si>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</si>
  <si>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</si>
  <si>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</si>
  <si>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</si>
  <si>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</si>
  <si>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</si>
  <si>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</si>
  <si>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</si>
  <si>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</si>
  <si>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</si>
  <si>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</si>
  <si>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</si>
  <si>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</si>
  <si>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</si>
  <si>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</si>
  <si>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</si>
  <si>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</si>
  <si>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</si>
  <si>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</si>
  <si>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</si>
  <si>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</si>
  <si>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</si>
  <si>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</si>
  <si>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</si>
  <si>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</si>
  <si>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</si>
  <si>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</si>
  <si>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</si>
  <si>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</si>
  <si>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</si>
  <si>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</si>
  <si>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</si>
  <si>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</si>
  <si>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</si>
  <si>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</si>
  <si>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</si>
  <si>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</si>
  <si>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</si>
  <si>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</si>
  <si>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</si>
  <si>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</si>
  <si>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</si>
  <si>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</si>
  <si>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</si>
  <si>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</si>
  <si>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</si>
  <si>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</si>
  <si>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</si>
  <si>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</si>
  <si>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</si>
  <si>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</si>
  <si>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</si>
  <si>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</si>
  <si>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</si>
  <si>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</si>
  <si>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</si>
  <si>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</si>
  <si>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</si>
  <si>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</si>
  <si>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</si>
  <si>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</si>
  <si>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</si>
  <si>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</si>
  <si>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</si>
  <si>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</si>
  <si>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</si>
  <si>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</si>
  <si>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</si>
  <si>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</si>
  <si>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</si>
  <si>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</si>
  <si>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</si>
  <si>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</si>
  <si>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</si>
  <si>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</si>
  <si>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</si>
  <si>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</si>
  <si>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</si>
  <si>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</si>
  <si>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</si>
  <si>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</si>
  <si>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</si>
  <si>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</si>
  <si>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</si>
  <si>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</si>
  <si>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</si>
  <si>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</si>
  <si>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</si>
  <si>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</si>
  <si>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</si>
  <si>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</si>
  <si>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</si>
  <si>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</si>
  <si>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</si>
  <si>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</si>
  <si>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</si>
  <si>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</si>
  <si>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</si>
  <si>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</si>
  <si>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</si>
  <si>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</si>
  <si>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</si>
  <si>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</si>
  <si>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</si>
  <si>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</si>
  <si>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</si>
  <si>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</si>
  <si>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</si>
  <si>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</si>
  <si>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</si>
  <si>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</si>
  <si>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</si>
  <si>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</si>
  <si>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</si>
  <si>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</si>
  <si>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</si>
  <si>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</si>
  <si>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</si>
  <si>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</si>
  <si>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</si>
  <si>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</si>
  <si>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</si>
  <si>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</si>
  <si>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</si>
  <si>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</si>
  <si>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</si>
  <si>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</si>
  <si>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</si>
  <si>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</si>
  <si>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</si>
  <si>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</si>
  <si>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</si>
  <si>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</si>
  <si>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</si>
  <si>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</si>
  <si>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</si>
  <si>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</si>
  <si>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</si>
  <si>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</si>
  <si>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</si>
  <si>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</si>
  <si>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</si>
  <si>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</si>
  <si>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</si>
  <si>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</si>
  <si>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</si>
  <si>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</si>
  <si>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</si>
  <si>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</si>
  <si>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</si>
  <si>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</si>
  <si>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</si>
  <si>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</si>
  <si>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</si>
  <si>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</si>
  <si>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</si>
  <si>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</si>
  <si>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</si>
  <si>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</si>
  <si>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</si>
  <si>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</si>
  <si>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</si>
  <si>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</si>
  <si>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</si>
  <si>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</si>
  <si>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</si>
  <si>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</si>
  <si>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</si>
  <si>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</si>
  <si>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</si>
  <si>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</si>
  <si>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</si>
  <si>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</si>
  <si>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</si>
  <si>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</si>
  <si>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</si>
  <si>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</si>
  <si>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</si>
  <si>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</si>
  <si>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</si>
  <si>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</si>
  <si>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</si>
  <si>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</si>
  <si>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</si>
  <si>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</si>
  <si>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</si>
  <si>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</si>
  <si>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</si>
  <si>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</si>
  <si>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</si>
  <si>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</si>
  <si>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</si>
  <si>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</si>
  <si>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</si>
  <si>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</si>
  <si>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</si>
  <si>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</si>
  <si>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</si>
  <si>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</si>
  <si>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</si>
  <si>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</si>
  <si>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</si>
  <si>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</si>
  <si>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</si>
  <si>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</si>
  <si>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</si>
  <si>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</si>
  <si>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</si>
  <si>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</si>
  <si>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</si>
  <si>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</si>
  <si>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</si>
  <si>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</si>
  <si>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</si>
  <si>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</si>
  <si>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</si>
  <si>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</si>
  <si>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</si>
  <si>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</si>
  <si>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</si>
  <si>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</si>
  <si>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</si>
  <si>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</si>
  <si>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</si>
  <si>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</si>
  <si>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</si>
  <si>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</si>
  <si>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</si>
  <si>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</si>
  <si>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</si>
  <si>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</si>
  <si>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</si>
  <si>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</si>
  <si>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</si>
  <si>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</si>
  <si>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</si>
  <si>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</si>
  <si>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</si>
  <si>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</si>
  <si>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</si>
  <si>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</si>
  <si>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</si>
  <si>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</si>
  <si>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</si>
  <si>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</si>
  <si>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</si>
  <si>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</si>
  <si>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</si>
  <si>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</si>
  <si>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</si>
  <si>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</si>
  <si>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</si>
  <si>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</si>
  <si>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</si>
  <si>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</si>
  <si>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</si>
  <si>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</si>
  <si>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</si>
  <si>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</si>
  <si>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</si>
  <si>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</si>
  <si>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</si>
  <si>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</si>
  <si>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</si>
  <si>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</si>
  <si>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</si>
  <si>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</si>
  <si>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</si>
  <si>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</si>
  <si>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</si>
  <si>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</si>
  <si>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</si>
  <si>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</si>
  <si>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</si>
  <si>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</si>
  <si>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</si>
  <si>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</si>
  <si>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</si>
  <si>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</si>
  <si>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</si>
  <si>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</si>
  <si>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</si>
  <si>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</si>
  <si>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</si>
  <si>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</si>
  <si>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</si>
  <si>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</si>
  <si>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</si>
  <si>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</si>
  <si>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</si>
  <si>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</si>
  <si>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</si>
  <si>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</si>
  <si>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</si>
  <si>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</si>
  <si>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</si>
  <si>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</si>
  <si>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</si>
  <si>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</si>
  <si>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</si>
  <si>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</si>
  <si>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</si>
  <si>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</si>
  <si>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</si>
  <si>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</si>
  <si>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</si>
  <si>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</si>
  <si>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</si>
  <si>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</si>
  <si>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</si>
  <si>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</si>
  <si>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</si>
  <si>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</si>
  <si>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</si>
  <si>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</si>
  <si>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</si>
  <si>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</si>
  <si>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</si>
  <si>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</si>
  <si>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</si>
  <si>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</si>
  <si>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</si>
  <si>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</si>
  <si>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</si>
  <si>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</si>
  <si>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</si>
  <si>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</si>
  <si>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</si>
  <si>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</si>
  <si>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</si>
  <si>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</si>
  <si>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</si>
  <si>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</si>
  <si>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</si>
  <si>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</si>
  <si>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</si>
  <si>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</si>
  <si>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</si>
  <si>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</si>
  <si>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</si>
  <si>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</si>
  <si>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</si>
  <si>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</si>
  <si>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</si>
  <si>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</si>
  <si>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</si>
  <si>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</si>
  <si>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</si>
  <si>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</si>
  <si>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</si>
  <si>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</si>
  <si>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</si>
  <si>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</si>
  <si>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</si>
  <si>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</si>
  <si>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</si>
  <si>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</si>
  <si>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</si>
  <si>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</si>
  <si>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</si>
  <si>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</si>
  <si>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</si>
  <si>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</si>
  <si>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</si>
  <si>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</si>
  <si>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</si>
  <si>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</si>
  <si>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</si>
  <si>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</si>
  <si>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</si>
  <si>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</si>
  <si>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</si>
  <si>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</si>
  <si>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</si>
  <si>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</si>
  <si>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</si>
  <si>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</si>
  <si>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</si>
  <si>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</si>
  <si>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</si>
  <si>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</si>
  <si>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</si>
  <si>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</si>
  <si>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</si>
  <si>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</si>
  <si>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</si>
  <si>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</si>
  <si>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</si>
  <si>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</si>
  <si>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</si>
  <si>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</si>
  <si>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</si>
  <si>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</si>
  <si>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</si>
  <si>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</si>
  <si>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</si>
  <si>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</si>
  <si>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</si>
  <si>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</si>
  <si>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</si>
  <si>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</si>
  <si>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</si>
  <si>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</si>
  <si>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</si>
  <si>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</si>
  <si>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</si>
  <si>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</si>
  <si>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</si>
  <si>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</si>
  <si>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</si>
  <si>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</si>
  <si>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</si>
  <si>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</si>
  <si>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</si>
  <si>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</si>
  <si>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</si>
  <si>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</si>
  <si>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</si>
  <si>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</si>
  <si>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</si>
  <si>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</si>
  <si>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</si>
  <si>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</si>
  <si>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</si>
  <si>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</si>
  <si>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</si>
  <si>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</si>
  <si>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</si>
  <si>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</si>
  <si>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</si>
  <si>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</si>
  <si>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</si>
  <si>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</si>
  <si>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</si>
  <si>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</si>
  <si>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</si>
  <si>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</si>
  <si>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</si>
  <si>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</si>
  <si>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</si>
  <si>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</si>
  <si>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</si>
  <si>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</si>
  <si>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</si>
  <si>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</si>
  <si>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</si>
  <si>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</si>
  <si>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</si>
  <si>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</si>
  <si>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</si>
  <si>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</si>
  <si>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</si>
  <si>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</si>
  <si>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</si>
  <si>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</si>
  <si>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</si>
  <si>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</si>
  <si>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</si>
  <si>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</si>
  <si>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</si>
  <si>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</si>
  <si>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</si>
  <si>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</si>
  <si>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</si>
  <si>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</si>
  <si>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</si>
  <si>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</si>
  <si>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</si>
  <si>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</si>
  <si>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</si>
  <si>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</si>
  <si>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</si>
  <si>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</si>
  <si>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</si>
  <si>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</si>
  <si>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</si>
  <si>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</si>
  <si>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</si>
  <si>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</si>
  <si>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</si>
  <si>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</si>
  <si>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</si>
  <si>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</si>
  <si>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</si>
  <si>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</si>
  <si>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</si>
  <si>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</si>
  <si>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</si>
  <si>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</si>
  <si>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</si>
  <si>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</si>
  <si>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</si>
  <si>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</si>
  <si>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</si>
  <si>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</si>
  <si>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</si>
  <si>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</si>
  <si>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</si>
  <si>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</si>
  <si>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</si>
  <si>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</si>
  <si>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</si>
  <si>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</si>
  <si>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</si>
  <si>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</si>
  <si>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</si>
  <si>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</si>
  <si>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</si>
  <si>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</si>
  <si>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</si>
  <si>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</si>
  <si>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</si>
  <si>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</si>
  <si>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</si>
  <si>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</si>
  <si>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</si>
  <si>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</si>
  <si>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</si>
  <si>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</si>
  <si>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</si>
  <si>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</si>
  <si>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</si>
  <si>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</si>
  <si>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</si>
  <si>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</si>
  <si>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</si>
  <si>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</si>
  <si>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</si>
  <si>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</si>
  <si>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</si>
  <si>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</si>
  <si>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</si>
  <si>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</si>
  <si>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</si>
  <si>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</si>
  <si>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</si>
  <si>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</si>
  <si>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</si>
  <si>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</si>
  <si>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</si>
  <si>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</si>
  <si>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</si>
  <si>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</si>
  <si>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</si>
  <si>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</si>
  <si>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</si>
  <si>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</si>
  <si>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</si>
  <si>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</si>
  <si>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</si>
  <si>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</si>
  <si>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</si>
  <si>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</si>
  <si>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</si>
  <si>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</si>
  <si>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</si>
  <si>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</si>
  <si>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</si>
  <si>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</si>
  <si>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</si>
  <si>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</si>
  <si>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</si>
  <si>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</si>
  <si>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</si>
  <si>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</si>
  <si>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</si>
  <si>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</si>
  <si>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</si>
  <si>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</si>
  <si>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</si>
  <si>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</si>
  <si>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</si>
  <si>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</si>
  <si>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</si>
  <si>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</si>
  <si>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</si>
  <si>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</si>
  <si>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</si>
  <si>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</si>
  <si>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</si>
  <si>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</si>
  <si>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</si>
  <si>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</si>
  <si>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</si>
  <si>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</si>
  <si>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</si>
  <si>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</si>
  <si>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</si>
  <si>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</si>
  <si>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</si>
  <si>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</si>
  <si>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</si>
  <si>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</si>
  <si>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</si>
  <si>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</si>
  <si>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</si>
  <si>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</si>
  <si>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</si>
  <si>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</si>
  <si>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</si>
  <si>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</si>
  <si>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</si>
  <si>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</si>
  <si>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</si>
  <si>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</si>
  <si>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</si>
  <si>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</si>
  <si>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</si>
  <si>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</si>
  <si>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</si>
  <si>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</si>
  <si>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</si>
  <si>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</si>
  <si>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</si>
  <si>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</si>
  <si>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</si>
  <si>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</si>
  <si>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</si>
  <si>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</si>
  <si>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</si>
  <si>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</si>
  <si>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</si>
  <si>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</si>
  <si>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</si>
  <si>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</si>
  <si>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</si>
  <si>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</si>
  <si>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</si>
  <si>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</si>
  <si>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</si>
  <si>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</si>
  <si>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</si>
  <si>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</si>
  <si>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</si>
  <si>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</si>
  <si>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</si>
  <si>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</si>
  <si>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</si>
  <si>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</si>
  <si>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</si>
  <si>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</si>
  <si>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</si>
  <si>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</si>
  <si>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</si>
  <si>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</si>
  <si>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</si>
  <si>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</si>
  <si>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</si>
  <si>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</si>
  <si>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</si>
  <si>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</si>
  <si>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</si>
  <si>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</si>
  <si>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</si>
  <si>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</si>
  <si>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</si>
  <si>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</si>
  <si>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</si>
  <si>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</si>
  <si>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</si>
  <si>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</si>
  <si>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</si>
  <si>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</si>
  <si>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</si>
  <si>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</si>
  <si>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</si>
  <si>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</si>
  <si>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</si>
  <si>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</si>
  <si>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</si>
  <si>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</si>
  <si>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</si>
  <si>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</si>
  <si>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</si>
  <si>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</si>
  <si>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</si>
  <si>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</si>
  <si>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</si>
  <si>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</si>
  <si>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</si>
  <si>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</si>
  <si>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</si>
  <si>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</si>
  <si>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</si>
  <si>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</si>
  <si>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</si>
  <si>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</si>
  <si>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</si>
  <si>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</si>
  <si>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</si>
  <si>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</si>
  <si>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</si>
  <si>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</si>
  <si>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</si>
  <si>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</si>
  <si>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</si>
  <si>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</si>
  <si>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</si>
  <si>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</si>
  <si>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</si>
  <si>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</si>
  <si>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</si>
  <si>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</si>
  <si>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</si>
  <si>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</si>
  <si>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</si>
  <si>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</si>
  <si>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</si>
  <si>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</si>
  <si>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</si>
  <si>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</si>
  <si>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</si>
  <si>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</si>
  <si>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</si>
  <si>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</si>
  <si>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</si>
  <si>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</si>
  <si>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</si>
  <si>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</si>
  <si>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</si>
  <si>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</si>
  <si>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</si>
  <si>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</si>
  <si>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</si>
  <si>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</si>
  <si>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</si>
  <si>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</si>
  <si>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</si>
  <si>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</si>
  <si>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</si>
  <si>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</si>
  <si>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</si>
  <si>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</si>
  <si>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</si>
  <si>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</si>
  <si>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</si>
  <si>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</si>
  <si>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</si>
  <si>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</si>
  <si>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</si>
  <si>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</si>
  <si>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</si>
  <si>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</si>
  <si>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</si>
  <si>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</si>
  <si>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</si>
  <si>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</si>
  <si>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</si>
  <si>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</si>
  <si>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</si>
  <si>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</si>
  <si>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</si>
  <si>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</si>
  <si>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</si>
  <si>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</si>
  <si>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</si>
  <si>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</si>
  <si>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</si>
  <si>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</si>
  <si>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</si>
  <si>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</si>
  <si>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</si>
  <si>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</si>
  <si>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</si>
  <si>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</si>
  <si>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</si>
  <si>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</si>
  <si>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</si>
  <si>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</si>
  <si>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</si>
  <si>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</si>
  <si>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</si>
  <si>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</si>
  <si>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</si>
  <si>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</si>
  <si>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</si>
  <si>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</si>
  <si>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</si>
  <si>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</si>
  <si>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</si>
  <si>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</si>
  <si>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</si>
  <si>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</si>
  <si>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</si>
  <si>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</si>
  <si>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</si>
  <si>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</si>
  <si>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</si>
  <si>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</si>
  <si>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</si>
  <si>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</si>
  <si>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</si>
  <si>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</si>
  <si>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</si>
  <si>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</si>
  <si>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</si>
  <si>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</si>
  <si>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</si>
  <si>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</si>
  <si>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</si>
  <si>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</si>
  <si>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</si>
  <si>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</si>
  <si>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</si>
  <si>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</si>
  <si>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</si>
  <si>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</si>
  <si>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</si>
  <si>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</si>
  <si>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</si>
  <si>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</si>
  <si>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</si>
  <si>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</si>
  <si>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</si>
  <si>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</si>
  <si>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</si>
  <si>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</si>
  <si>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</si>
  <si>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</si>
  <si>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</si>
  <si>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</si>
  <si>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</si>
  <si>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</si>
  <si>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</si>
  <si>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</si>
  <si>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</si>
  <si>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</si>
  <si>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</si>
  <si>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</si>
  <si>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</si>
  <si>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</si>
  <si>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</si>
  <si>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</si>
  <si>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</si>
  <si>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</si>
  <si>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</si>
  <si>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</si>
  <si>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</si>
  <si>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</si>
  <si>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</si>
  <si>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</si>
  <si>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</si>
  <si>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</si>
  <si>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</si>
  <si>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</si>
  <si>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</si>
  <si>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</si>
  <si>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</si>
  <si>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</si>
  <si>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</si>
  <si>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</si>
  <si>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</si>
  <si>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</si>
  <si>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</si>
  <si>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</si>
  <si>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</si>
  <si>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</si>
  <si>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</si>
  <si>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</si>
  <si>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</si>
  <si>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</si>
  <si>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</si>
  <si>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</si>
  <si>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</si>
  <si>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</si>
  <si>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</si>
  <si>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</si>
  <si>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</si>
  <si>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</si>
  <si>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</si>
  <si>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</si>
  <si>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</si>
  <si>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</si>
  <si>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</si>
  <si>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</si>
  <si>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</si>
  <si>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</si>
  <si>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</si>
  <si>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</si>
  <si>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</si>
  <si>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</si>
  <si>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</si>
  <si>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</si>
  <si>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</si>
  <si>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</si>
  <si>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</si>
  <si>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</si>
  <si>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</si>
  <si>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</si>
  <si>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</si>
  <si>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</si>
  <si>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</si>
  <si>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</si>
  <si>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</si>
  <si>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</si>
  <si>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</si>
  <si>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</si>
  <si>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</si>
  <si>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</si>
  <si>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</si>
  <si>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</si>
  <si>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</si>
  <si>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</si>
  <si>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</si>
  <si>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</si>
  <si>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</si>
  <si>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</si>
  <si>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</si>
  <si>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</si>
  <si>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</si>
  <si>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</si>
  <si>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</si>
  <si>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</si>
  <si>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</si>
  <si>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</si>
  <si>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</si>
  <si>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</si>
  <si>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</si>
  <si>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</si>
  <si>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</si>
  <si>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</si>
  <si>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</si>
  <si>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</si>
  <si>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</si>
  <si>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</si>
  <si>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</si>
  <si>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</si>
  <si>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</si>
  <si>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</si>
  <si>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</si>
  <si>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</si>
  <si>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</si>
  <si>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</si>
  <si>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</si>
  <si>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</si>
  <si>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</si>
  <si>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</si>
  <si>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</si>
  <si>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</si>
  <si>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</si>
  <si>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</si>
  <si>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</si>
  <si>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</si>
  <si>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</si>
  <si>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</si>
  <si>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</si>
  <si>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</si>
  <si>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</si>
  <si>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</si>
  <si>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</si>
  <si>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</si>
  <si>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</si>
  <si>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</si>
  <si>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</si>
  <si>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</si>
  <si>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</si>
  <si>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</si>
  <si>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</si>
  <si>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</si>
  <si>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</si>
  <si>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</si>
  <si>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</si>
  <si>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</si>
  <si>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</si>
  <si>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</si>
  <si>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</si>
  <si>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</si>
  <si>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</si>
  <si>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</si>
  <si>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</si>
  <si>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</si>
  <si>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</si>
  <si>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</si>
  <si>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</si>
  <si>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</si>
  <si>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</si>
  <si>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</si>
  <si>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</si>
  <si>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</si>
  <si>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</si>
  <si>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</si>
  <si>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</si>
  <si>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</si>
  <si>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</si>
  <si>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</si>
  <si>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</si>
  <si>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</si>
  <si>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</si>
  <si>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</si>
  <si>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</si>
  <si>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</si>
  <si>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</si>
  <si>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</si>
  <si>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</si>
  <si>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</si>
  <si>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</si>
  <si>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</si>
  <si>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</si>
  <si>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</si>
  <si>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</si>
  <si>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</si>
  <si>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</si>
  <si>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</si>
  <si>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</si>
  <si>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</si>
  <si>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</si>
  <si>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</si>
  <si>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</si>
  <si>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</si>
  <si>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</si>
  <si>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</si>
  <si>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</si>
  <si>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</si>
  <si>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</si>
  <si>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</si>
  <si>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</si>
  <si>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</si>
  <si>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</si>
  <si>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</si>
  <si>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</si>
  <si>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</si>
  <si>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</si>
  <si>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</si>
  <si>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</si>
  <si>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</si>
  <si>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</si>
  <si>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</si>
  <si>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</si>
  <si>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</si>
  <si>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</si>
  <si>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</si>
  <si>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</si>
  <si>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</si>
  <si>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</si>
  <si>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</si>
  <si>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</si>
  <si>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</si>
  <si>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</si>
  <si>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</si>
  <si>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</si>
  <si>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</si>
  <si>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</si>
  <si>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</si>
  <si>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</si>
  <si>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</si>
  <si>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</si>
  <si>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</si>
  <si>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</si>
  <si>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</si>
  <si>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</si>
  <si>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</si>
  <si>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</si>
  <si>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</si>
  <si>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</si>
  <si>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</si>
  <si>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</si>
  <si>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</si>
  <si>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</si>
  <si>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</si>
  <si>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</si>
  <si>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</si>
  <si>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</si>
  <si>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</si>
  <si>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</si>
  <si>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</si>
  <si>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</si>
  <si>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</si>
  <si>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</si>
  <si>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</si>
  <si>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</si>
  <si>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</si>
  <si>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</si>
  <si>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</si>
  <si>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</si>
  <si>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</si>
  <si>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</si>
  <si>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</si>
  <si>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</si>
  <si>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</si>
  <si>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</si>
  <si>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</si>
  <si>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</si>
  <si>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</si>
  <si>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</si>
  <si>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</si>
  <si>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</si>
  <si>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</si>
  <si>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</si>
  <si>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</si>
  <si>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</si>
  <si>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</si>
  <si>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</si>
  <si>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</si>
  <si>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</si>
  <si>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</si>
  <si>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</si>
  <si>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</si>
  <si>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</si>
  <si>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</si>
  <si>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</si>
  <si>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</si>
  <si>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</si>
  <si>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</si>
  <si>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</si>
  <si>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</si>
  <si>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</si>
  <si>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</si>
  <si>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</si>
  <si>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</si>
  <si>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</si>
  <si>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</si>
  <si>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</si>
  <si>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</si>
  <si>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</si>
  <si>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</si>
  <si>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</si>
  <si>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</si>
  <si>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</si>
  <si>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</si>
  <si>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</si>
  <si>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</si>
  <si>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</si>
  <si>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</si>
  <si>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</si>
  <si>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</si>
  <si>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</si>
  <si>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</si>
  <si>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</si>
  <si>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</si>
  <si>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</si>
  <si>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</si>
  <si>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</si>
  <si>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</si>
  <si>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</si>
  <si>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</si>
  <si>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</si>
  <si>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</si>
  <si>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</si>
  <si>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</si>
  <si>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</si>
  <si>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</si>
  <si>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</si>
  <si>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</si>
  <si>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</si>
  <si>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</si>
  <si>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</si>
  <si>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</si>
  <si>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</si>
  <si>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</si>
  <si>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</si>
  <si>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</si>
  <si>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</si>
  <si>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</si>
  <si>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</si>
  <si>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</si>
  <si>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</si>
  <si>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</si>
  <si>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</si>
  <si>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</si>
  <si>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</si>
  <si>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</si>
  <si>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</si>
  <si>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</si>
  <si>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</si>
  <si>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</si>
  <si>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</si>
  <si>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</si>
  <si>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</si>
  <si>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</si>
  <si>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</si>
  <si>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</si>
  <si>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</si>
  <si>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</si>
  <si>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</si>
  <si>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</si>
  <si>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</si>
  <si>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</si>
  <si>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</si>
  <si>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</si>
  <si>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</si>
  <si>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</si>
  <si>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</si>
  <si>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</si>
  <si>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</si>
  <si>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</si>
  <si>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</si>
  <si>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</si>
  <si>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</si>
  <si>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</si>
  <si>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</si>
  <si>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</si>
  <si>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</si>
  <si>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</si>
  <si>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</si>
  <si>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</si>
  <si>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</si>
  <si>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</si>
  <si>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</si>
  <si>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</si>
  <si>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</si>
  <si>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</si>
  <si>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</si>
  <si>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</si>
  <si>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</si>
  <si>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</si>
  <si>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</si>
  <si>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</si>
  <si>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</si>
  <si>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</si>
  <si>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</si>
  <si>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</si>
  <si>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</si>
  <si>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</si>
  <si>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</si>
  <si>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</si>
  <si>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</si>
  <si>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</si>
  <si>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</si>
  <si>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</si>
  <si>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</si>
  <si>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</si>
  <si>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</si>
  <si>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</si>
  <si>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</si>
  <si>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</si>
  <si>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</si>
  <si>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</si>
  <si>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</si>
  <si>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</si>
  <si>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</si>
  <si>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</si>
  <si>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</si>
  <si>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</si>
  <si>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</si>
  <si>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</si>
  <si>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</si>
  <si>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</si>
  <si>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</si>
  <si>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</si>
  <si>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</si>
  <si>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</si>
  <si>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</si>
  <si>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</si>
  <si>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</si>
  <si>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</si>
  <si>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</si>
  <si>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</si>
  <si>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</si>
  <si>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</si>
  <si>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</si>
  <si>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</si>
  <si>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</si>
  <si>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</si>
  <si>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</si>
  <si>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</si>
  <si>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</si>
  <si>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</si>
  <si>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</si>
  <si>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</si>
  <si>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</si>
  <si>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</si>
  <si>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</si>
  <si>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</si>
  <si>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</si>
  <si>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</si>
  <si>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</si>
  <si>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</si>
  <si>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</si>
  <si>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</si>
  <si>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</si>
  <si>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</si>
  <si>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</si>
  <si>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</si>
  <si>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</si>
  <si>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</si>
  <si>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</si>
  <si>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</si>
  <si>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</si>
  <si>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</si>
  <si>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</si>
  <si>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</si>
  <si>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</si>
  <si>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</si>
  <si>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</si>
  <si>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</si>
  <si>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</si>
  <si>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</si>
  <si>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</si>
  <si>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</si>
  <si>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</si>
  <si>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</si>
  <si>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</si>
  <si>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</si>
  <si>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</si>
  <si>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</si>
  <si>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</si>
  <si>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</si>
  <si>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</si>
  <si>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</si>
  <si>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</si>
  <si>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</si>
  <si>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</si>
  <si>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</si>
  <si>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</si>
  <si>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</si>
  <si>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</si>
  <si>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</si>
  <si>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</si>
  <si>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</si>
  <si>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</si>
  <si>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</si>
  <si>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</si>
  <si>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</si>
  <si>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</si>
  <si>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</si>
  <si>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</si>
  <si>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</si>
  <si>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</si>
  <si>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</si>
  <si>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</si>
  <si>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</si>
  <si>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</si>
  <si>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</si>
  <si>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</si>
  <si>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</si>
  <si>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</si>
  <si>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</si>
  <si>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</si>
  <si>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</si>
  <si>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</si>
  <si>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</si>
  <si>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</si>
  <si>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</si>
  <si>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</si>
  <si>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</si>
  <si>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</si>
  <si>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</si>
  <si>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</si>
  <si>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</si>
  <si>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</si>
  <si>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</si>
  <si>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</si>
  <si>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</si>
  <si>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</si>
  <si>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</si>
  <si>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</si>
  <si>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</si>
  <si>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</si>
  <si>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</si>
  <si>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</si>
  <si>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</si>
  <si>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</si>
  <si>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</si>
  <si>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</si>
  <si>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</si>
  <si>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</si>
  <si>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</si>
  <si>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</si>
  <si>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</si>
  <si>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</si>
  <si>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</si>
  <si>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</si>
  <si>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</si>
  <si>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</si>
  <si>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</si>
  <si>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</si>
  <si>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</si>
  <si>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</si>
  <si>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</si>
  <si>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</si>
  <si>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</si>
  <si>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</si>
  <si>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</si>
  <si>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</si>
  <si>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</si>
  <si>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</si>
  <si>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</si>
  <si>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</si>
  <si>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</si>
  <si>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</si>
  <si>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</si>
  <si>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</si>
  <si>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</si>
  <si>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</si>
  <si>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</si>
  <si>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</si>
  <si>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</si>
  <si>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</si>
  <si>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</si>
  <si>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</si>
  <si>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</si>
  <si>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</si>
  <si>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</si>
  <si>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</si>
  <si>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</si>
  <si>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</si>
  <si>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</si>
  <si>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</si>
  <si>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</si>
  <si>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</si>
  <si>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</si>
  <si>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</si>
  <si>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</si>
  <si>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</si>
  <si>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</si>
  <si>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</si>
  <si>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</si>
  <si>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</si>
  <si>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</si>
  <si>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</si>
  <si>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</si>
  <si>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</si>
  <si>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</si>
  <si>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</si>
  <si>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</si>
  <si>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</si>
  <si>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</si>
  <si>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</si>
  <si>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</si>
  <si>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</si>
  <si>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</si>
  <si>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</si>
  <si>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</si>
  <si>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</si>
  <si>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</si>
  <si>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</si>
  <si>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</si>
  <si>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</si>
  <si>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</si>
  <si>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</si>
  <si>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</si>
  <si>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</si>
  <si>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</si>
  <si>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</si>
  <si>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</si>
  <si>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</si>
  <si>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</si>
  <si>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</si>
  <si>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</si>
  <si>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</si>
  <si>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</si>
  <si>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</si>
  <si>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</si>
  <si>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</si>
  <si>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</si>
  <si>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</si>
  <si>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</si>
  <si>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</si>
  <si>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</si>
  <si>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</si>
  <si>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</si>
  <si>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</si>
  <si>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</si>
  <si>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</si>
  <si>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</si>
  <si>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</si>
  <si>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</si>
  <si>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</si>
  <si>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</si>
  <si>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</si>
  <si>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</si>
  <si>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</si>
  <si>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</si>
  <si>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</si>
  <si>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</si>
  <si>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</si>
  <si>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</si>
  <si>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</si>
  <si>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</si>
  <si>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</si>
  <si>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</si>
  <si>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</si>
  <si>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</si>
  <si>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</si>
  <si>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</si>
  <si>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</si>
  <si>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</si>
  <si>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</si>
  <si>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</si>
  <si>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</si>
  <si>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</si>
  <si>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</si>
  <si>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</si>
  <si>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</si>
  <si>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</si>
  <si>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</si>
  <si>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</si>
  <si>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</si>
  <si>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</si>
  <si>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</si>
  <si>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</si>
  <si>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</si>
  <si>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</si>
  <si>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</si>
  <si>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</si>
  <si>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</si>
  <si>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</si>
  <si>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</si>
  <si>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</si>
  <si>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</si>
  <si>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</si>
  <si>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</si>
  <si>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</si>
  <si>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</si>
  <si>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</si>
  <si>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</si>
  <si>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</si>
  <si>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</si>
  <si>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</si>
  <si>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</si>
  <si>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</si>
  <si>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</si>
  <si>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</si>
  <si>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</si>
  <si>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</si>
  <si>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</si>
  <si>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</si>
  <si>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</si>
  <si>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</si>
  <si>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</si>
  <si>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</si>
  <si>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</si>
  <si>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</si>
  <si>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</si>
  <si>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</si>
  <si>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</si>
  <si>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</si>
  <si>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</si>
  <si>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</si>
  <si>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</si>
  <si>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</si>
  <si>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</si>
  <si>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</si>
  <si>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</si>
  <si>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</si>
  <si>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</si>
  <si>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</si>
  <si>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</si>
  <si>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</si>
  <si>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</si>
  <si>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</si>
  <si>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</si>
  <si>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</si>
  <si>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</si>
  <si>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</si>
  <si>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</si>
  <si>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</si>
  <si>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</si>
  <si>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</si>
  <si>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</si>
  <si>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</si>
  <si>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</si>
  <si>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</si>
  <si>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</si>
  <si>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</si>
  <si>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</si>
  <si>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</si>
  <si>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</si>
  <si>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</si>
  <si>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</si>
  <si>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</si>
  <si>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</si>
  <si>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</si>
  <si>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</si>
  <si>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</si>
  <si>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</si>
  <si>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</si>
  <si>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</si>
  <si>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</si>
  <si>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</si>
  <si>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</si>
  <si>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</si>
  <si>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</si>
  <si>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</si>
  <si>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</si>
  <si>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</si>
  <si>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</si>
  <si>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</si>
  <si>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</si>
  <si>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</si>
  <si>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</si>
  <si>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</si>
  <si>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</si>
  <si>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</si>
  <si>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</si>
  <si>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</si>
  <si>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</si>
  <si>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</si>
  <si>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</si>
  <si>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</si>
  <si>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</si>
  <si>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</si>
  <si>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</si>
  <si>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</si>
  <si>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</si>
  <si>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</si>
  <si>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</si>
  <si>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</si>
  <si>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</si>
  <si>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</si>
  <si>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</si>
  <si>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</si>
  <si>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</si>
  <si>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</si>
  <si>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</si>
  <si>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</si>
  <si>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</si>
  <si>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</si>
  <si>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</si>
  <si>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</si>
  <si>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</si>
  <si>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</si>
  <si>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</si>
  <si>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</si>
  <si>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</si>
  <si>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</si>
  <si>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</si>
  <si>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</si>
  <si>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</si>
  <si>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</si>
  <si>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</si>
  <si>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</si>
  <si>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</si>
  <si>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</si>
  <si>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</si>
  <si>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</si>
  <si>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</si>
  <si>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</si>
  <si>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</si>
  <si>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</si>
  <si>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</si>
  <si>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</si>
  <si>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</si>
  <si>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</si>
  <si>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</si>
  <si>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</si>
  <si>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</si>
  <si>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</si>
  <si>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</si>
  <si>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</si>
  <si>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</si>
  <si>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</si>
  <si>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</si>
  <si>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</si>
  <si>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</si>
  <si>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</si>
  <si>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</si>
  <si>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</si>
  <si>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</si>
  <si>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</si>
  <si>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</si>
  <si>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</si>
  <si>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</si>
  <si>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</si>
  <si>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</si>
  <si>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</si>
  <si>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</si>
  <si>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</si>
  <si>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</si>
  <si>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</si>
  <si>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</si>
  <si>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</si>
  <si>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</si>
  <si>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</si>
  <si>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</si>
  <si>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</si>
  <si>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</si>
  <si>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</si>
  <si>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</si>
  <si>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</si>
  <si>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</si>
  <si>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</si>
  <si>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</si>
  <si>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</si>
  <si>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</si>
  <si>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</si>
  <si>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</si>
  <si>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</si>
  <si>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</si>
  <si>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</si>
  <si>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</si>
  <si>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</si>
  <si>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</si>
  <si>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</si>
  <si>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</si>
  <si>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</si>
  <si>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</si>
  <si>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</si>
  <si>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</si>
  <si>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</si>
  <si>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</si>
  <si>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</si>
  <si>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</si>
  <si>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</si>
  <si>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</si>
  <si>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</si>
  <si>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</si>
  <si>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</si>
  <si>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</si>
  <si>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</si>
  <si>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</si>
  <si>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</si>
  <si>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</si>
  <si>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</si>
  <si>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</si>
  <si>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</si>
  <si>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</si>
  <si>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</si>
  <si>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</si>
  <si>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</si>
  <si>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</si>
  <si>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</si>
  <si>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</si>
  <si>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</si>
  <si>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</si>
  <si>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</si>
  <si>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</si>
  <si>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</si>
  <si>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</si>
  <si>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</si>
  <si>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</si>
  <si>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</si>
  <si>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</si>
  <si>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</si>
  <si>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</si>
  <si>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</si>
  <si>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</si>
  <si>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</si>
  <si>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</si>
  <si>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</si>
  <si>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</si>
  <si>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</si>
  <si>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</si>
  <si>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</si>
  <si>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</si>
  <si>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</si>
  <si>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</si>
  <si>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</si>
  <si>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</si>
  <si>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</si>
  <si>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</si>
  <si>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</si>
  <si>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</si>
  <si>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</si>
  <si>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</si>
  <si>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</si>
  <si>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</si>
  <si>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</si>
  <si>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</si>
  <si>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</si>
  <si>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</si>
  <si>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</si>
  <si>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</si>
  <si>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</si>
  <si>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</si>
  <si>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</si>
  <si>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</si>
  <si>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</si>
  <si>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</si>
  <si>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</si>
  <si>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</si>
  <si>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</si>
  <si>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</si>
  <si>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</si>
  <si>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</si>
  <si>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</si>
  <si>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</si>
  <si>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</si>
  <si>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</si>
  <si>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</si>
  <si>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</si>
  <si>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</si>
  <si>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</si>
  <si>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</si>
  <si>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</si>
  <si>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</si>
  <si>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</si>
  <si>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</si>
  <si>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</si>
  <si>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</si>
  <si>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</si>
  <si>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</si>
  <si>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</si>
  <si>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</si>
  <si>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</si>
  <si>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</si>
  <si>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</si>
  <si>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</si>
  <si>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</si>
  <si>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</si>
  <si>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</si>
  <si>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</si>
  <si>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</si>
  <si>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</si>
  <si>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</si>
  <si>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</si>
  <si>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</si>
  <si>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</si>
  <si>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</si>
  <si>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</si>
  <si>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</si>
  <si>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</si>
  <si>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</si>
  <si>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</si>
  <si>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</si>
  <si>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</si>
  <si>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</si>
  <si>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</si>
  <si>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</si>
  <si>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</si>
  <si>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</si>
  <si>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</si>
  <si>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</si>
  <si>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</si>
  <si>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</si>
  <si>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</si>
  <si>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</si>
  <si>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</si>
  <si>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</si>
  <si>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</si>
  <si>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</si>
  <si>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</si>
  <si>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</si>
  <si>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</si>
  <si>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</si>
  <si>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</si>
  <si>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</si>
  <si>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</si>
  <si>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</si>
  <si>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</si>
  <si>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</si>
  <si>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</si>
  <si>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</si>
  <si>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</si>
  <si>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</si>
  <si>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</si>
  <si>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</si>
  <si>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</si>
  <si>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</si>
  <si>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</si>
  <si>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</si>
  <si>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</si>
  <si>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</si>
  <si>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</si>
  <si>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</si>
  <si>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</si>
  <si>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</si>
  <si>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</si>
  <si>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</si>
  <si>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</si>
  <si>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</si>
  <si>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</si>
  <si>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</si>
  <si>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</si>
  <si>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</si>
  <si>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</si>
  <si>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</si>
  <si>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</si>
  <si>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</si>
  <si>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</si>
  <si>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</si>
  <si>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</si>
  <si>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</si>
  <si>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</si>
  <si>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</si>
  <si>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</si>
  <si>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</si>
  <si>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</si>
  <si>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</si>
  <si>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</si>
  <si>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</si>
  <si>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</si>
  <si>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</si>
  <si>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</si>
  <si>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</si>
  <si>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</si>
  <si>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</si>
  <si>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</si>
  <si>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</si>
  <si>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</si>
  <si>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</si>
  <si>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</si>
  <si>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</si>
  <si>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</si>
  <si>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</si>
  <si>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</si>
  <si>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</si>
  <si>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</si>
  <si>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</si>
  <si>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</si>
  <si>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</si>
  <si>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</si>
  <si>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</si>
  <si>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</si>
  <si>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</si>
  <si>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</si>
  <si>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</si>
  <si>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</si>
  <si>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</si>
  <si>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</si>
  <si>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</si>
  <si>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</si>
  <si>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</si>
  <si>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</si>
  <si>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</si>
  <si>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</si>
  <si>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</si>
  <si>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</si>
  <si>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</si>
  <si>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</si>
  <si>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</si>
  <si>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</si>
  <si>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</si>
  <si>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</si>
  <si>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</si>
  <si>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</si>
  <si>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</si>
  <si>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</si>
  <si>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</si>
  <si>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</si>
  <si>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</si>
  <si>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</si>
  <si>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</si>
  <si>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</si>
  <si>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</si>
  <si>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</si>
  <si>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</si>
  <si>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</si>
  <si>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</si>
  <si>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</si>
  <si>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</si>
  <si>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</si>
  <si>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</si>
  <si>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</si>
  <si>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</si>
  <si>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</si>
  <si>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</si>
  <si>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</si>
  <si>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</si>
  <si>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</si>
  <si>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</si>
  <si>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</si>
  <si>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</si>
  <si>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</si>
  <si>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</si>
  <si>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</si>
  <si>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</si>
  <si>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</si>
  <si>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</si>
  <si>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</si>
  <si>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</si>
  <si>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</si>
  <si>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</si>
  <si>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</si>
  <si>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</si>
  <si>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</si>
  <si>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</si>
  <si>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</si>
  <si>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</si>
  <si>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</si>
  <si>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</si>
  <si>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</si>
  <si>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</si>
  <si>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</si>
  <si>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</si>
  <si>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</si>
  <si>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</si>
  <si>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</si>
  <si>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</si>
  <si>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</si>
  <si>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</si>
  <si>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</si>
  <si>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</si>
  <si>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</si>
  <si>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</si>
  <si>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</si>
  <si>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</si>
  <si>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</si>
  <si>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</si>
  <si>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</si>
  <si>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</si>
  <si>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</si>
  <si>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</si>
  <si>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</si>
  <si>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</si>
  <si>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</si>
  <si>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</si>
  <si>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</si>
  <si>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</si>
  <si>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</si>
  <si>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</si>
  <si>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</si>
  <si>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</si>
  <si>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</si>
  <si>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</si>
  <si>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</si>
  <si>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</si>
  <si>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</si>
  <si>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</si>
  <si>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</si>
  <si>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</si>
  <si>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</si>
  <si>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</si>
  <si>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</si>
  <si>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</si>
  <si>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</si>
  <si>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</si>
  <si>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</si>
  <si>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</si>
  <si>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</si>
  <si>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</si>
  <si>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</si>
  <si>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</si>
  <si>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</si>
  <si>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</si>
  <si>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</si>
  <si>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</si>
  <si>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</si>
  <si>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</si>
  <si>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</si>
  <si>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</si>
  <si>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</si>
  <si>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</si>
  <si>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</si>
  <si>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</si>
  <si>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</si>
  <si>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</si>
  <si>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</si>
  <si>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</si>
  <si>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</si>
  <si>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</si>
  <si>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</si>
  <si>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</si>
  <si>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</si>
  <si>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</si>
  <si>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</si>
  <si>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</si>
  <si>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</si>
  <si>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</si>
  <si>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</si>
  <si>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</si>
  <si>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</si>
  <si>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</si>
  <si>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</si>
  <si>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</si>
  <si>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</si>
  <si>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</si>
  <si>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</si>
  <si>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</si>
  <si>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</si>
  <si>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</si>
  <si>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</si>
  <si>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</si>
  <si>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</si>
  <si>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</si>
  <si>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</si>
  <si>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</si>
  <si>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</si>
  <si>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</si>
  <si>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</si>
  <si>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</si>
  <si>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</si>
  <si>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</si>
  <si>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</si>
  <si>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</si>
  <si>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</si>
  <si>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</si>
  <si>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</si>
  <si>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</si>
  <si>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</si>
  <si>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</si>
  <si>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</si>
  <si>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</si>
  <si>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</si>
  <si>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</si>
  <si>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</si>
  <si>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</si>
  <si>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</si>
  <si>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</si>
  <si>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</si>
  <si>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</si>
  <si>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</si>
  <si>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</si>
  <si>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</si>
  <si>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</si>
  <si>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</si>
  <si>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</si>
  <si>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</si>
  <si>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</si>
  <si>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</si>
  <si>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</si>
  <si>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</si>
  <si>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</si>
  <si>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</si>
  <si>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</si>
  <si>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</si>
  <si>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</si>
  <si>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</si>
  <si>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</si>
  <si>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</si>
  <si>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</si>
  <si>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</si>
  <si>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</si>
  <si>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</si>
  <si>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</si>
  <si>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</si>
  <si>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</si>
  <si>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</si>
  <si>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</si>
  <si>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</si>
  <si>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</si>
  <si>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</si>
  <si>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</si>
  <si>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</si>
  <si>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</si>
  <si>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</si>
  <si>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</si>
  <si>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</si>
  <si>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</si>
  <si>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</si>
  <si>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</si>
  <si>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</si>
  <si>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</si>
  <si>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</si>
  <si>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</si>
  <si>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</si>
  <si>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</si>
  <si>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</si>
  <si>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</si>
  <si>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</si>
  <si>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</si>
  <si>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</si>
  <si>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</si>
  <si>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</si>
  <si>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</si>
  <si>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</si>
  <si>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</si>
  <si>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</si>
  <si>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</si>
  <si>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</si>
  <si>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</si>
  <si>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</si>
  <si>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</si>
  <si>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</si>
  <si>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</si>
  <si>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</si>
  <si>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</si>
  <si>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</si>
  <si>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</si>
  <si>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</si>
  <si>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</si>
  <si>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</si>
  <si>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</si>
  <si>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</si>
  <si>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</si>
  <si>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</si>
  <si>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</si>
  <si>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</si>
  <si>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</si>
  <si>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</si>
  <si>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</si>
  <si>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</si>
  <si>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</si>
  <si>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</si>
  <si>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</si>
  <si>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</si>
  <si>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</si>
  <si>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</si>
  <si>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</si>
  <si>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</si>
  <si>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</si>
  <si>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</si>
  <si>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</si>
  <si>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</si>
  <si>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</si>
  <si>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</si>
  <si>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</si>
  <si>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</si>
  <si>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</si>
  <si>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</si>
  <si>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</si>
  <si>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</si>
  <si>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</si>
  <si>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</si>
  <si>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</si>
  <si>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</si>
  <si>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</si>
  <si>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</si>
  <si>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</si>
  <si>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</si>
  <si>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</si>
  <si>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</si>
  <si>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</si>
  <si>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</si>
  <si>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</si>
  <si>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</si>
  <si>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</si>
  <si>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</si>
  <si>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</si>
  <si>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</si>
  <si>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</si>
  <si>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</si>
  <si>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</si>
  <si>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</si>
  <si>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</si>
  <si>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</si>
  <si>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</si>
  <si>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</si>
  <si>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</si>
  <si>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</si>
  <si>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</si>
  <si>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</si>
  <si>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</si>
  <si>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</si>
  <si>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</si>
  <si>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</si>
  <si>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</si>
  <si>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</si>
  <si>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</si>
  <si>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</si>
  <si>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</si>
  <si>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</si>
  <si>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</si>
  <si>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</si>
  <si>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</si>
  <si>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</si>
  <si>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</si>
  <si>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</si>
  <si>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</si>
  <si>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</si>
  <si>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</si>
  <si>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</si>
  <si>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</si>
  <si>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</si>
  <si>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</si>
  <si>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</si>
  <si>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</si>
  <si>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</si>
  <si>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</si>
  <si>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</si>
  <si>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</si>
  <si>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</si>
  <si>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</si>
  <si>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</si>
  <si>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</si>
  <si>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</si>
  <si>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</si>
  <si>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</si>
  <si>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</si>
  <si>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</si>
  <si>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</si>
  <si>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</si>
  <si>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</si>
  <si>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</si>
  <si>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</si>
  <si>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</si>
  <si>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</si>
  <si>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</si>
  <si>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</si>
  <si>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</si>
  <si>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</si>
  <si>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</si>
  <si>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</si>
  <si>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</si>
  <si>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</si>
  <si>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</si>
  <si>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</si>
  <si>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</si>
  <si>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</si>
  <si>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</si>
  <si>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</si>
  <si>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</si>
  <si>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</si>
  <si>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</si>
  <si>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</si>
  <si>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</si>
  <si>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</si>
  <si>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</si>
  <si>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</si>
  <si>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</si>
  <si>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</si>
  <si>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</si>
  <si>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</si>
  <si>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</si>
  <si>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</si>
  <si>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</si>
  <si>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</si>
  <si>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</si>
  <si>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</si>
  <si>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</si>
  <si>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</si>
  <si>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</si>
  <si>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</si>
  <si>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</si>
  <si>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</si>
  <si>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</si>
  <si>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</si>
  <si>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</si>
  <si>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</si>
  <si>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</si>
  <si>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</si>
  <si>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</si>
  <si>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</si>
  <si>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</si>
  <si>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</si>
  <si>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</si>
  <si>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</si>
  <si>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</si>
  <si>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</si>
  <si>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</si>
  <si>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</si>
  <si>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</si>
  <si>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</si>
  <si>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</si>
  <si>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</si>
  <si>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</si>
  <si>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</si>
  <si>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</si>
  <si>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</si>
  <si>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</si>
  <si>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</si>
  <si>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</si>
  <si>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</si>
  <si>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</si>
  <si>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</si>
  <si>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</si>
  <si>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</si>
  <si>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</si>
  <si>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</si>
  <si>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</si>
  <si>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</si>
  <si>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</si>
  <si>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</si>
  <si>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</si>
  <si>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</si>
  <si>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</si>
  <si>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</si>
  <si>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</si>
  <si>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</si>
  <si>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</si>
  <si>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</si>
  <si>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</si>
  <si>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</si>
  <si>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</si>
  <si>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</si>
  <si>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</si>
  <si>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</si>
  <si>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</si>
  <si>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</si>
  <si>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</si>
  <si>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</si>
  <si>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</si>
  <si>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</si>
  <si>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</si>
  <si>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</si>
  <si>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</si>
  <si>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</si>
  <si>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</si>
  <si>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</si>
  <si>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</si>
  <si>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</si>
  <si>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</si>
  <si>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</si>
  <si>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</si>
  <si>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</si>
  <si>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</si>
  <si>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</si>
  <si>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</si>
  <si>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</si>
  <si>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</si>
  <si>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</si>
  <si>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</si>
  <si>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</si>
  <si>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</si>
  <si>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</si>
  <si>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</si>
  <si>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</si>
  <si>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</si>
  <si>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</si>
  <si>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</si>
  <si>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</si>
  <si>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</si>
  <si>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</si>
  <si>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</si>
  <si>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</si>
  <si>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</si>
  <si>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</si>
  <si>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</si>
  <si>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</si>
  <si>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</si>
  <si>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</si>
  <si>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</si>
  <si>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</si>
  <si>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</si>
  <si>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</si>
  <si>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</si>
  <si>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</si>
  <si>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</si>
  <si>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</si>
  <si>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</si>
  <si>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</si>
  <si>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</si>
  <si>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</si>
  <si>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</si>
  <si>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</si>
  <si>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</si>
  <si>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</si>
  <si>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</si>
  <si>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</si>
  <si>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</si>
  <si>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</si>
  <si>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</si>
  <si>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</si>
  <si>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</si>
  <si>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</si>
  <si>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</si>
  <si>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</si>
  <si>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</si>
  <si>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</si>
  <si>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</si>
  <si>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</si>
  <si>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</si>
  <si>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</si>
  <si>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</si>
  <si>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</si>
  <si>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</si>
  <si>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</si>
  <si>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</si>
  <si>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</si>
  <si>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</si>
  <si>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</si>
  <si>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</si>
  <si>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</si>
  <si>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</si>
  <si>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</si>
  <si>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</si>
  <si>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</si>
  <si>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</si>
  <si>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</si>
  <si>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</si>
  <si>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</si>
  <si>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</si>
  <si>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</si>
  <si>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</si>
  <si>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</si>
  <si>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</si>
  <si>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</si>
  <si>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</si>
  <si>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</si>
  <si>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</si>
  <si>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</si>
  <si>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</si>
  <si>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</si>
  <si>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</si>
  <si>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</si>
  <si>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</si>
  <si>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</si>
  <si>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</si>
  <si>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</si>
  <si>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</si>
  <si>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</si>
  <si>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</si>
  <si>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</si>
  <si>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</si>
  <si>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</si>
  <si>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</si>
  <si>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</si>
  <si>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</si>
  <si>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</si>
  <si>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</si>
  <si>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</si>
  <si>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</si>
  <si>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</si>
  <si>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</si>
  <si>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</si>
  <si>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</si>
  <si>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</si>
  <si>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</si>
  <si>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</si>
  <si>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</si>
  <si>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</si>
  <si>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</si>
  <si>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</si>
  <si>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</si>
  <si>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</si>
  <si>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</si>
  <si>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</si>
  <si>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</si>
  <si>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</si>
  <si>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</si>
  <si>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</si>
  <si>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</si>
  <si>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</si>
  <si>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</si>
  <si>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</si>
  <si>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</si>
  <si>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</si>
  <si>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</si>
  <si>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</si>
  <si>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</si>
  <si>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</si>
  <si>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</si>
  <si>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</si>
  <si>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</si>
  <si>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</si>
  <si>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</si>
  <si>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</si>
  <si>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</si>
  <si>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</si>
  <si>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</si>
  <si>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</si>
  <si>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</si>
  <si>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</si>
  <si>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</si>
  <si>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</si>
  <si>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</si>
  <si>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</si>
  <si>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</si>
  <si>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</si>
  <si>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</si>
  <si>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</si>
  <si>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</si>
  <si>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</si>
  <si>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</si>
  <si>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</si>
  <si>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</si>
  <si>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</si>
  <si>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</si>
  <si>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</si>
  <si>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</si>
  <si>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</si>
  <si>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</si>
  <si>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</si>
  <si>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</si>
  <si>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</si>
  <si>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</si>
  <si>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</si>
  <si>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</si>
  <si>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</si>
  <si>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</si>
  <si>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</si>
  <si>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</si>
  <si>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</si>
  <si>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</si>
  <si>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</si>
  <si>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</si>
  <si>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</si>
  <si>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</si>
  <si>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</si>
  <si>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</si>
  <si>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</si>
  <si>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</si>
  <si>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</si>
  <si>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</si>
  <si>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</si>
  <si>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</si>
  <si>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</si>
  <si>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</si>
  <si>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</si>
  <si>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</si>
  <si>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</si>
  <si>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</si>
  <si>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</si>
  <si>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</si>
  <si>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</si>
  <si>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</si>
  <si>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</si>
  <si>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</si>
  <si>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</si>
  <si>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</si>
  <si>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</si>
  <si>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</si>
  <si>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</si>
  <si>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</si>
  <si>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</si>
  <si>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</si>
  <si>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</si>
  <si>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</si>
  <si>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</si>
  <si>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</si>
  <si>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</si>
  <si>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</si>
  <si>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</si>
  <si>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</si>
  <si>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</si>
  <si>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</si>
  <si>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</si>
  <si>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</si>
  <si>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</si>
  <si>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</si>
  <si>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</si>
  <si>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</si>
  <si>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</si>
  <si>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</si>
  <si>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</si>
  <si>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</si>
  <si>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</si>
  <si>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</si>
  <si>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</si>
  <si>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</si>
  <si>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</si>
  <si>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</si>
  <si>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</si>
  <si>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</si>
  <si>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</si>
  <si>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</si>
  <si>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</si>
  <si>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</si>
  <si>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</si>
  <si>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</si>
  <si>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</si>
  <si>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</si>
  <si>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</si>
  <si>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</si>
  <si>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</si>
  <si>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</si>
  <si>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</si>
  <si>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</si>
  <si>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</si>
  <si>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</si>
  <si>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</si>
  <si>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</si>
  <si>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</si>
  <si>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</si>
  <si>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</si>
  <si>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</si>
  <si>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</si>
  <si>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</si>
  <si>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</si>
  <si>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</si>
  <si>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</si>
  <si>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</si>
  <si>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</si>
  <si>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</si>
  <si>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</si>
  <si>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</si>
  <si>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</si>
  <si>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</si>
  <si>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</si>
  <si>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</si>
  <si>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</si>
  <si>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</si>
  <si>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</si>
  <si>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</si>
  <si>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</si>
  <si>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</si>
  <si>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</si>
  <si>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</si>
  <si>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</si>
  <si>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</si>
  <si>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</si>
  <si>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</si>
  <si>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</si>
  <si>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</si>
  <si>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</si>
  <si>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</si>
  <si>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</si>
  <si>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</si>
  <si>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</si>
  <si>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</si>
  <si>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</si>
  <si>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</si>
  <si>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</si>
  <si>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</si>
  <si>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</si>
  <si>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</si>
  <si>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</si>
  <si>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</si>
  <si>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</si>
  <si>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</si>
  <si>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</si>
  <si>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</si>
  <si>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</si>
  <si>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</si>
  <si>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</si>
  <si>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</si>
  <si>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</si>
  <si>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</si>
  <si>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</si>
  <si>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</si>
  <si>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</si>
  <si>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</si>
  <si>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</si>
  <si>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</si>
  <si>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</si>
  <si>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</si>
  <si>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</si>
  <si>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</si>
  <si>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</si>
  <si>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</si>
  <si>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</si>
  <si>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</si>
  <si>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</si>
  <si>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</si>
  <si>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</si>
  <si>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</si>
  <si>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</si>
  <si>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</si>
  <si>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</si>
  <si>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</si>
  <si>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</si>
  <si>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</si>
  <si>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</si>
  <si>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</si>
  <si>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</si>
  <si>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</si>
  <si>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</si>
  <si>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</si>
  <si>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</si>
  <si>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</si>
  <si>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</si>
  <si>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</si>
  <si>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</si>
  <si>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</si>
  <si>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</si>
  <si>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</si>
  <si>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</si>
  <si>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</si>
  <si>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</si>
  <si>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</si>
  <si>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</si>
  <si>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</si>
  <si>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</si>
  <si>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</si>
  <si>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</si>
  <si>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</si>
  <si>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</si>
  <si>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</si>
  <si>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</si>
  <si>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</si>
  <si>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</si>
  <si>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</si>
  <si>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</si>
  <si>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</si>
  <si>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</si>
  <si>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</si>
  <si>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</si>
  <si>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</si>
  <si>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</si>
  <si>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</si>
  <si>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</si>
  <si>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</si>
  <si>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</si>
  <si>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</si>
  <si>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</si>
  <si>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</si>
  <si>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</si>
  <si>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</si>
  <si>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</si>
  <si>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</si>
  <si>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</si>
  <si>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</si>
  <si>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</si>
  <si>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</si>
  <si>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</si>
  <si>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</si>
  <si>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</si>
  <si>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</si>
  <si>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</si>
  <si>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</si>
  <si>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</si>
  <si>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</si>
  <si>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</si>
  <si>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</si>
  <si>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</si>
  <si>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</si>
  <si>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</si>
  <si>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</si>
  <si>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</si>
  <si>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</si>
  <si>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</si>
  <si>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</si>
  <si>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</si>
  <si>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</si>
  <si>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</si>
  <si>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</si>
  <si>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</si>
  <si>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</si>
  <si>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</si>
  <si>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</si>
  <si>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</si>
  <si>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</si>
  <si>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</si>
  <si>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</si>
  <si>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</si>
  <si>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</si>
  <si>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</si>
  <si>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</si>
  <si>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</si>
  <si>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</si>
  <si>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</si>
  <si>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</si>
  <si>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</si>
  <si>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</si>
  <si>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</si>
  <si>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</si>
  <si>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</si>
  <si>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</si>
  <si>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</si>
  <si>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</si>
  <si>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</si>
  <si>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</si>
  <si>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</si>
  <si>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</si>
  <si>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</si>
  <si>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</si>
  <si>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</si>
  <si>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</si>
  <si>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</si>
  <si>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</si>
  <si>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</si>
  <si>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</si>
  <si>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</si>
  <si>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</si>
  <si>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</si>
  <si>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</si>
  <si>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</si>
  <si>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</si>
  <si>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</si>
  <si>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</si>
  <si>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</si>
  <si>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</si>
  <si>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</si>
  <si>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</si>
  <si>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</si>
  <si>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</si>
  <si>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</si>
  <si>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</si>
  <si>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</si>
  <si>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</si>
  <si>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</si>
  <si>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</si>
  <si>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</si>
  <si>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</si>
  <si>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</si>
  <si>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</si>
  <si>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</si>
  <si>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</si>
  <si>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</si>
  <si>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</si>
  <si>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</si>
  <si>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</si>
  <si>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</si>
  <si>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</si>
  <si>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</si>
  <si>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</si>
  <si>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</si>
  <si>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</si>
  <si>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</si>
  <si>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</si>
  <si>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</si>
  <si>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</si>
  <si>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</si>
  <si>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</si>
  <si>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</si>
  <si>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</si>
  <si>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</si>
  <si>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</si>
  <si>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</si>
  <si>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</si>
  <si>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</si>
  <si>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</si>
  <si>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</si>
  <si>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</si>
  <si>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</si>
  <si>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</si>
  <si>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</si>
  <si>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</si>
  <si>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</si>
  <si>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</si>
  <si>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</si>
  <si>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</si>
  <si>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</si>
  <si>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</si>
  <si>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</si>
  <si>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</si>
  <si>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</si>
  <si>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</si>
  <si>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</si>
  <si>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</si>
  <si>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</si>
  <si>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</si>
  <si>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</si>
  <si>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</si>
  <si>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</si>
  <si>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</si>
  <si>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</si>
  <si>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</si>
  <si>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</si>
  <si>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</si>
  <si>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</si>
  <si>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</si>
  <si>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</si>
  <si>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</si>
  <si>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</si>
  <si>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</si>
  <si>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</si>
  <si>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</si>
  <si>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</si>
  <si>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</si>
  <si>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</si>
  <si>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</si>
  <si>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</si>
  <si>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</si>
  <si>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</si>
  <si>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</si>
  <si>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</si>
  <si>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</si>
  <si>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</si>
  <si>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</si>
  <si>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</si>
  <si>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</si>
  <si>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</si>
  <si>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</si>
  <si>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</si>
  <si>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</si>
  <si>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</si>
  <si>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</si>
  <si>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</si>
  <si>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</si>
  <si>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</si>
  <si>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</si>
  <si>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</si>
  <si>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</si>
  <si>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</si>
  <si>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</si>
  <si>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</si>
  <si>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</si>
  <si>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</si>
  <si>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</si>
  <si>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</si>
  <si>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</si>
  <si>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</si>
  <si>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</si>
  <si>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</si>
  <si>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</si>
  <si>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</si>
  <si>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</si>
  <si>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</si>
  <si>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</si>
  <si>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</si>
  <si>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</si>
  <si>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</si>
  <si>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</si>
  <si>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</si>
  <si>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</si>
  <si>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</si>
  <si>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</si>
  <si>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</si>
  <si>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</si>
  <si>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</si>
  <si>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</si>
  <si>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</si>
  <si>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</si>
  <si>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</si>
  <si>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</si>
  <si>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</si>
  <si>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</si>
  <si>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</si>
  <si>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</si>
  <si>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</si>
  <si>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</si>
  <si>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</si>
  <si>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</si>
  <si>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</si>
  <si>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</si>
  <si>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</si>
  <si>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</si>
  <si>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</si>
  <si>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</si>
  <si>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</si>
  <si>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</si>
  <si>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</si>
  <si>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</si>
  <si>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</si>
  <si>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</si>
  <si>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</si>
  <si>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</si>
  <si>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</si>
  <si>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</si>
  <si>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</si>
  <si>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</si>
  <si>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</si>
  <si>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</si>
  <si>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</si>
  <si>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</si>
  <si>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</si>
  <si>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</si>
  <si>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</si>
  <si>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</si>
  <si>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</si>
  <si>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</si>
  <si>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</si>
  <si>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</si>
  <si>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</si>
  <si>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</si>
  <si>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</si>
  <si>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</si>
  <si>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</si>
  <si>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</si>
  <si>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</si>
  <si>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</si>
  <si>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</si>
  <si>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</si>
  <si>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</si>
  <si>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</si>
  <si>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</si>
  <si>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</si>
  <si>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</si>
  <si>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</si>
  <si>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</si>
  <si>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</si>
  <si>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</si>
  <si>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</si>
  <si>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</si>
  <si>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</si>
  <si>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</si>
  <si>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</si>
  <si>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</si>
  <si>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</si>
  <si>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</si>
  <si>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</si>
  <si>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</si>
  <si>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</si>
  <si>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</si>
  <si>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</si>
  <si>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</si>
  <si>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</si>
  <si>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</si>
  <si>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</si>
  <si>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</si>
  <si>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</si>
  <si>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</si>
  <si>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</si>
  <si>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</si>
  <si>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</si>
  <si>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</si>
  <si>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</si>
  <si>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</si>
  <si>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</si>
  <si>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</si>
  <si>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</si>
  <si>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</si>
  <si>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</si>
  <si>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</si>
  <si>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</si>
  <si>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</si>
  <si>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</si>
  <si>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</si>
  <si>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</si>
  <si>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</si>
  <si>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</si>
  <si>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</si>
  <si>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</si>
  <si>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</si>
  <si>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</si>
  <si>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</si>
  <si>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</si>
  <si>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</si>
  <si>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</si>
  <si>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</si>
  <si>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</si>
  <si>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</si>
  <si>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</si>
  <si>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</si>
  <si>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</si>
  <si>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</si>
  <si>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</si>
  <si>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</si>
  <si>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</si>
  <si>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</si>
  <si>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</si>
  <si>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</si>
  <si>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</si>
  <si>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</si>
  <si>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</si>
  <si>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</si>
  <si>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</si>
  <si>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</si>
  <si>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</si>
  <si>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</si>
  <si>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</si>
  <si>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</si>
  <si>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</si>
  <si>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</si>
  <si>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</si>
  <si>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</si>
  <si>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</si>
  <si>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</si>
  <si>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</si>
  <si>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</si>
  <si>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</si>
  <si>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</si>
  <si>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</si>
  <si>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</si>
  <si>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</si>
  <si>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</si>
  <si>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</si>
  <si>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</si>
  <si>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</si>
  <si>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</si>
  <si>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</si>
  <si>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</si>
  <si>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</si>
  <si>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</si>
  <si>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</si>
  <si>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</si>
  <si>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</si>
  <si>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</si>
  <si>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</si>
  <si>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</si>
  <si>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</si>
  <si>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</si>
  <si>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</si>
  <si>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</si>
  <si>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</si>
  <si>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</si>
  <si>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</si>
  <si>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</si>
  <si>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</si>
  <si>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</si>
  <si>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</si>
  <si>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</si>
  <si>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</si>
  <si>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</si>
  <si>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</si>
  <si>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</si>
  <si>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</si>
  <si>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</si>
  <si>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</si>
  <si>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</si>
  <si>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</si>
  <si>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</si>
  <si>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</si>
  <si>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</si>
  <si>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</si>
  <si>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</si>
  <si>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</si>
  <si>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</si>
  <si>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</si>
  <si>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</si>
  <si>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</si>
  <si>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</si>
  <si>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</si>
  <si>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</si>
  <si>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</si>
  <si>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</si>
  <si>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</si>
  <si>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</si>
  <si>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</si>
  <si>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</si>
  <si>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</si>
  <si>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</si>
  <si>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</si>
  <si>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</si>
  <si>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</si>
  <si>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</si>
  <si>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</si>
  <si>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</si>
  <si>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</si>
  <si>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</si>
  <si>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</si>
  <si>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</si>
  <si>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</si>
  <si>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</si>
  <si>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</si>
  <si>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</si>
  <si>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</si>
  <si>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</si>
  <si>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</si>
  <si>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</si>
  <si>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</si>
  <si>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</si>
  <si>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</si>
  <si>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</si>
  <si>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</si>
  <si>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</si>
  <si>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</si>
  <si>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</si>
  <si>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</si>
  <si>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</si>
  <si>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</si>
  <si>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</si>
  <si>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</si>
  <si>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</si>
  <si>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</si>
  <si>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</si>
  <si>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</si>
  <si>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</si>
  <si>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</si>
  <si>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</si>
  <si>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</si>
  <si>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</si>
  <si>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</si>
  <si>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</si>
  <si>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</si>
  <si>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</si>
  <si>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</si>
  <si>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</si>
  <si>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</si>
  <si>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</si>
  <si>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</si>
  <si>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</si>
  <si>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</si>
  <si>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</si>
  <si>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</si>
  <si>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</si>
  <si>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</si>
  <si>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</si>
  <si>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</si>
  <si>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</si>
  <si>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</si>
  <si>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</si>
  <si>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</si>
  <si>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</si>
  <si>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</si>
  <si>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</si>
  <si>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</si>
  <si>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</si>
  <si>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</si>
  <si>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</si>
  <si>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</si>
  <si>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</si>
  <si>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</si>
  <si>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</si>
  <si>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</si>
  <si>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</si>
  <si>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</si>
  <si>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</si>
  <si>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</si>
  <si>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</si>
  <si>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</si>
  <si>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</si>
  <si>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</si>
  <si>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</si>
  <si>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</si>
  <si>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</si>
  <si>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</si>
  <si>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</si>
  <si>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</si>
  <si>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</si>
  <si>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</si>
  <si>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</si>
  <si>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</si>
  <si>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</si>
  <si>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</si>
  <si>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</si>
  <si>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</si>
  <si>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</si>
  <si>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</si>
  <si>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</si>
  <si>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</si>
  <si>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</si>
  <si>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</si>
  <si>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</si>
  <si>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</si>
  <si>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</si>
  <si>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</si>
  <si>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</si>
  <si>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</si>
  <si>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</si>
  <si>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</si>
  <si>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</si>
  <si>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</si>
  <si>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</si>
  <si>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</si>
  <si>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</si>
  <si>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</si>
  <si>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</si>
  <si>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</si>
  <si>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</si>
  <si>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</si>
  <si>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</si>
  <si>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</si>
  <si>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</si>
  <si>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</si>
  <si>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</si>
  <si>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</si>
  <si>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</si>
  <si>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</si>
  <si>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</si>
  <si>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</si>
  <si>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</si>
  <si>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</si>
  <si>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</si>
  <si>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</si>
  <si>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</si>
  <si>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</si>
  <si>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</si>
  <si>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</si>
  <si>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</si>
  <si>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</si>
  <si>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</si>
  <si>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</si>
  <si>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</si>
  <si>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</si>
  <si>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</si>
  <si>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</si>
  <si>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</si>
  <si>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</si>
  <si>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</si>
  <si>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</si>
  <si>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</si>
  <si>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</si>
  <si>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</si>
  <si>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</si>
  <si>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</si>
  <si>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</si>
  <si>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</si>
  <si>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</si>
  <si>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</si>
  <si>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</si>
  <si>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</si>
  <si>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</si>
  <si>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</si>
  <si>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</si>
  <si>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</si>
  <si>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</si>
  <si>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</si>
  <si>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</si>
  <si>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</si>
  <si>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</si>
  <si>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</si>
  <si>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</si>
  <si>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</si>
  <si>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</si>
  <si>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</si>
  <si>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</si>
  <si>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</si>
  <si>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</si>
  <si>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</si>
  <si>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</si>
  <si>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</si>
  <si>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</si>
  <si>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</si>
  <si>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</si>
  <si>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</si>
  <si>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</si>
  <si>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</si>
  <si>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</si>
  <si>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</si>
  <si>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</si>
  <si>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</si>
  <si>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</si>
  <si>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</si>
  <si>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</si>
  <si>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</si>
  <si>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</si>
  <si>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</si>
  <si>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</si>
  <si>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</si>
  <si>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</si>
  <si>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</si>
  <si>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</si>
  <si>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</si>
  <si>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</si>
  <si>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</si>
  <si>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</si>
  <si>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</si>
  <si>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</si>
  <si>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</si>
  <si>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</si>
  <si>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</si>
  <si>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</si>
  <si>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</si>
  <si>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</si>
  <si>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</si>
  <si>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</si>
  <si>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</si>
  <si>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</si>
  <si>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</si>
  <si>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</si>
  <si>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</si>
  <si>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</si>
  <si>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</si>
  <si>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</si>
  <si>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</si>
  <si>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</si>
  <si>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</si>
  <si>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</si>
  <si>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</si>
  <si>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</si>
  <si>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</si>
  <si>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</si>
  <si>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</si>
  <si>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</si>
  <si>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</si>
  <si>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</si>
  <si>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</si>
  <si>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</si>
  <si>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</si>
  <si>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</si>
  <si>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</si>
  <si>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</si>
  <si>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</si>
  <si>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</si>
  <si>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</si>
  <si>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</si>
  <si>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</si>
  <si>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</si>
  <si>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</si>
  <si>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</si>
  <si>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</si>
  <si>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</si>
  <si>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</si>
  <si>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</si>
  <si>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</si>
  <si>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</si>
  <si>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</si>
  <si>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</si>
  <si>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</si>
  <si>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</si>
  <si>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</si>
  <si>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</si>
  <si>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</si>
  <si>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</si>
  <si>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</si>
  <si>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</si>
  <si>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</si>
  <si>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</si>
  <si>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</si>
  <si>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</si>
  <si>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</si>
  <si>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</si>
  <si>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</si>
  <si>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</si>
  <si>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</si>
  <si>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</si>
  <si>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</si>
  <si>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</si>
  <si>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</si>
  <si>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</si>
  <si>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</si>
  <si>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</si>
  <si>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</si>
  <si>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</si>
  <si>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</si>
  <si>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</si>
  <si>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</si>
  <si>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</si>
  <si>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</si>
  <si>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</si>
  <si>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</si>
  <si>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</si>
  <si>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</si>
  <si>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</si>
  <si>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</si>
  <si>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</si>
  <si>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</si>
  <si>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</si>
  <si>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</si>
  <si>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</si>
  <si>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</si>
  <si>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</si>
  <si>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</si>
  <si>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</si>
  <si>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</si>
  <si>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</si>
  <si>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</si>
  <si>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</si>
  <si>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</si>
  <si>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</si>
  <si>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</si>
  <si>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</si>
  <si>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</si>
  <si>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</si>
  <si>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</si>
  <si>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</si>
  <si>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</si>
  <si>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</si>
  <si>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</si>
  <si>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</si>
  <si>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</si>
  <si>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</si>
  <si>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</si>
  <si>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</si>
  <si>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</si>
  <si>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</si>
  <si>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</si>
  <si>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</si>
  <si>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</si>
  <si>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</si>
  <si>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</si>
  <si>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</si>
  <si>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</si>
  <si>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</si>
  <si>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</si>
  <si>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</si>
  <si>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</si>
  <si>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</si>
  <si>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</si>
  <si>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</si>
  <si>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</si>
  <si>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</si>
  <si>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</si>
  <si>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</si>
  <si>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</si>
  <si>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</si>
  <si>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</si>
  <si>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</si>
  <si>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</si>
  <si>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</si>
  <si>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</si>
  <si>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</si>
  <si>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</si>
  <si>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</si>
  <si>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</si>
  <si>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</si>
  <si>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</si>
  <si>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</si>
  <si>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</si>
  <si>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</si>
  <si>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</si>
  <si>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</si>
  <si>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</si>
  <si>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</si>
  <si>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</si>
  <si>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</si>
  <si>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</si>
  <si>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</si>
  <si>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</si>
  <si>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</si>
  <si>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</si>
  <si>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</si>
  <si>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</si>
  <si>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</si>
  <si>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</si>
  <si>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</si>
  <si>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</si>
  <si>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</si>
  <si>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</si>
  <si>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</si>
  <si>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</si>
  <si>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</si>
  <si>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</si>
  <si>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</si>
  <si>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</si>
  <si>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</si>
  <si>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</si>
  <si>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</si>
  <si>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</si>
  <si>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</si>
  <si>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</si>
  <si>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</si>
  <si>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</si>
  <si>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</si>
  <si>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</si>
  <si>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</si>
  <si>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</si>
  <si>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</si>
  <si>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</si>
  <si>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</si>
  <si>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</si>
  <si>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</si>
  <si>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</si>
  <si>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</si>
  <si>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</si>
  <si>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</si>
  <si>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</si>
  <si>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</si>
  <si>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</si>
  <si>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</si>
  <si>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</si>
  <si>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</si>
  <si>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</si>
  <si>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</si>
  <si>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</si>
  <si>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</si>
  <si>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</si>
  <si>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</si>
  <si>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</si>
  <si>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</si>
  <si>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</si>
  <si>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</si>
  <si>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</si>
  <si>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</si>
  <si>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</si>
  <si>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</si>
  <si>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</si>
  <si>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</si>
  <si>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</si>
  <si>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</si>
  <si>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</si>
  <si>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</si>
  <si>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</si>
  <si>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</si>
  <si>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</si>
  <si>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</si>
  <si>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</si>
  <si>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</si>
  <si>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</si>
  <si>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</si>
  <si>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</si>
  <si>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</si>
  <si>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</si>
  <si>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</si>
  <si>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</si>
  <si>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</si>
  <si>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</si>
  <si>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</si>
  <si>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</si>
  <si>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</si>
  <si>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</si>
  <si>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</si>
  <si>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</si>
  <si>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</si>
  <si>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</si>
  <si>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</si>
  <si>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</si>
  <si>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</si>
  <si>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</si>
  <si>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</si>
  <si>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</si>
  <si>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</si>
  <si>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</si>
  <si>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</si>
  <si>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</si>
  <si>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</si>
  <si>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</si>
  <si>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</si>
  <si>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</si>
  <si>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</si>
  <si>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</si>
  <si>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</si>
  <si>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</si>
  <si>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</si>
  <si>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</si>
  <si>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</si>
  <si>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</si>
  <si>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</si>
  <si>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</si>
  <si>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</si>
  <si>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</si>
  <si>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</si>
  <si>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</si>
  <si>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</si>
  <si>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</si>
  <si>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</si>
  <si>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</si>
  <si>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</si>
  <si>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</si>
  <si>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</si>
  <si>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</si>
  <si>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</si>
  <si>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</si>
  <si>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</si>
  <si>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</si>
  <si>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</si>
  <si>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</si>
  <si>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</si>
  <si>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</si>
  <si>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</si>
  <si>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</si>
  <si>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</si>
  <si>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</si>
  <si>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</si>
  <si>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</si>
  <si>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</si>
  <si>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</si>
  <si>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</si>
  <si>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</si>
  <si>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</si>
  <si>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</si>
  <si>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</si>
  <si>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</si>
  <si>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</si>
  <si>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</si>
  <si>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</si>
  <si>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</si>
  <si>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</si>
  <si>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</si>
  <si>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</si>
  <si>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</si>
  <si>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</si>
  <si>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</si>
  <si>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</si>
  <si>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</si>
  <si>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</si>
  <si>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</si>
  <si>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</si>
  <si>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</si>
  <si>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</si>
  <si>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</si>
  <si>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</si>
  <si>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</si>
  <si>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</si>
  <si>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</si>
  <si>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</si>
  <si>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</si>
  <si>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</si>
  <si>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</si>
  <si>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</si>
  <si>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</si>
  <si>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</si>
  <si>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</si>
  <si>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</si>
  <si>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</si>
  <si>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</si>
  <si>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</si>
  <si>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</si>
  <si>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</si>
  <si>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</si>
  <si>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</si>
  <si>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</si>
  <si>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</si>
  <si>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</si>
  <si>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</si>
  <si>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</si>
  <si>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</si>
  <si>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</si>
  <si>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</si>
  <si>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</si>
  <si>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</si>
  <si>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</si>
  <si>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</si>
  <si>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</si>
  <si>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</si>
  <si>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</si>
  <si>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</si>
  <si>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</si>
  <si>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</si>
  <si>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</si>
  <si>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</si>
  <si>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</si>
  <si>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</si>
  <si>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</si>
  <si>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</si>
  <si>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</si>
  <si>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</si>
  <si>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</si>
  <si>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</si>
  <si>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</si>
  <si>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</si>
  <si>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</si>
  <si>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</si>
  <si>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</si>
  <si>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</si>
  <si>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</si>
  <si>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</si>
  <si>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</si>
  <si>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</si>
  <si>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</si>
  <si>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</si>
  <si>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</si>
  <si>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</si>
  <si>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</si>
  <si>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</si>
  <si>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</si>
  <si>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</si>
  <si>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</si>
  <si>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</si>
  <si>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</si>
  <si>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</si>
  <si>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</si>
  <si>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</si>
  <si>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</si>
  <si>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</si>
  <si>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</si>
  <si>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</si>
  <si>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</si>
  <si>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</si>
  <si>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</si>
  <si>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</si>
  <si>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</si>
  <si>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</si>
  <si>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</si>
  <si>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</si>
  <si>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</si>
  <si>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</si>
  <si>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</si>
  <si>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</si>
  <si>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</si>
  <si>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</si>
  <si>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</si>
  <si>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</si>
  <si>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</si>
  <si>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</si>
  <si>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</si>
  <si>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</si>
  <si>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</si>
  <si>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</si>
  <si>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</si>
  <si>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</si>
  <si>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</si>
  <si>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</si>
  <si>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</si>
  <si>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</si>
  <si>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</si>
  <si>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</si>
  <si>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</si>
  <si>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</si>
  <si>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</si>
  <si>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</si>
  <si>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</si>
  <si>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</si>
  <si>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</si>
  <si>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</si>
  <si>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</si>
  <si>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</si>
  <si>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</si>
  <si>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</si>
  <si>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</si>
  <si>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</si>
  <si>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</si>
  <si>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</si>
  <si>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</si>
  <si>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</si>
  <si>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</si>
  <si>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</si>
  <si>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</si>
  <si>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</si>
  <si>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</si>
  <si>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</si>
  <si>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</si>
  <si>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</si>
  <si>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</si>
  <si>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</si>
  <si>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</si>
  <si>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</si>
  <si>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</si>
  <si>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</si>
  <si>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</si>
  <si>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</si>
  <si>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</si>
  <si>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</si>
  <si>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</si>
  <si>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</si>
  <si>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</si>
  <si>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</si>
  <si>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</si>
  <si>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</si>
  <si>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</si>
  <si>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</si>
  <si>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</si>
  <si>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</si>
  <si>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</si>
  <si>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</si>
  <si>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</si>
  <si>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</si>
  <si>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</si>
  <si>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</si>
  <si>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</si>
  <si>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</si>
  <si>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</si>
  <si>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</si>
  <si>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</si>
  <si>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</si>
  <si>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</si>
  <si>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</si>
  <si>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</si>
  <si>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</si>
  <si>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</si>
  <si>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</si>
  <si>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</si>
  <si>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</si>
  <si>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</si>
  <si>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</si>
  <si>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</si>
  <si>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</si>
  <si>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</si>
  <si>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</si>
  <si>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</si>
  <si>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</si>
  <si>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</si>
  <si>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</si>
  <si>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</si>
  <si>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</si>
  <si>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</si>
  <si>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</si>
  <si>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</si>
  <si>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</si>
  <si>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</si>
  <si>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</si>
  <si>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</si>
  <si>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</si>
  <si>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</si>
  <si>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</si>
  <si>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</si>
  <si>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</si>
  <si>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</si>
  <si>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</si>
  <si>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</si>
  <si>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</si>
  <si>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</si>
  <si>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</si>
  <si>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</si>
  <si>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</si>
  <si>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</si>
  <si>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</si>
  <si>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</si>
  <si>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</si>
  <si>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</si>
  <si>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</si>
  <si>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</si>
  <si>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</si>
  <si>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</si>
  <si>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</si>
  <si>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</si>
  <si>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</si>
  <si>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</si>
  <si>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</si>
  <si>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</si>
  <si>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</si>
  <si>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</si>
  <si>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</si>
  <si>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</si>
  <si>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</si>
  <si>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</si>
  <si>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</si>
  <si>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</si>
  <si>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</si>
  <si>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</si>
  <si>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</si>
  <si>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</si>
  <si>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</si>
  <si>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</si>
  <si>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</si>
  <si>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</si>
  <si>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</si>
  <si>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</si>
  <si>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</si>
  <si>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</si>
  <si>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</si>
  <si>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</si>
  <si>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</si>
  <si>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</si>
  <si>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</si>
  <si>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</si>
  <si>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</si>
  <si>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</si>
  <si>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</si>
  <si>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</si>
  <si>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</si>
  <si>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</si>
  <si>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</si>
  <si>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</si>
  <si>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</si>
  <si>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</si>
  <si>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</si>
  <si>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</si>
  <si>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</si>
  <si>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</si>
  <si>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</si>
  <si>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</si>
  <si>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</si>
  <si>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</si>
  <si>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</si>
  <si>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</si>
  <si>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</si>
  <si>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</si>
  <si>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</si>
  <si>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</si>
  <si>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</si>
  <si>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</si>
  <si>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</si>
  <si>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</si>
  <si>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</si>
  <si>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</si>
  <si>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</si>
  <si>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</si>
  <si>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</si>
  <si>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</si>
  <si>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</si>
  <si>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</si>
  <si>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</si>
  <si>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</si>
  <si>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</si>
  <si>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</si>
  <si>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</si>
  <si>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</si>
  <si>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</si>
  <si>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</si>
  <si>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</si>
  <si>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</si>
  <si>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</si>
  <si>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</si>
  <si>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</si>
  <si>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</si>
  <si>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</si>
  <si>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</si>
  <si>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</si>
  <si>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</si>
  <si>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</si>
  <si>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</si>
  <si>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</si>
  <si>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</si>
  <si>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</si>
  <si>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</si>
  <si>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</si>
  <si>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</si>
  <si>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</si>
  <si>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</si>
  <si>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</si>
  <si>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</si>
  <si>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</si>
  <si>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</si>
  <si>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</si>
  <si>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</si>
  <si>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</si>
  <si>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</si>
  <si>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</si>
  <si>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</si>
  <si>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</si>
  <si>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</si>
  <si>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</si>
  <si>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</si>
  <si>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</si>
  <si>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</si>
  <si>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</si>
  <si>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</si>
  <si>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</si>
  <si>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</si>
  <si>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</si>
  <si>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</si>
  <si>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</si>
  <si>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</si>
  <si>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</si>
  <si>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</si>
  <si>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</si>
  <si>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</si>
  <si>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</si>
  <si>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</si>
  <si>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</si>
  <si>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</si>
  <si>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</si>
  <si>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</si>
  <si>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</si>
  <si>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</si>
  <si>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</si>
  <si>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</si>
  <si>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</si>
  <si>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</si>
  <si>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</si>
  <si>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</si>
  <si>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</si>
  <si>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</si>
  <si>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</si>
  <si>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</si>
  <si>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</si>
  <si>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</si>
  <si>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</si>
  <si>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</si>
  <si>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</si>
  <si>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</si>
  <si>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</si>
  <si>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</si>
  <si>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</si>
  <si>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</si>
  <si>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</si>
  <si>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</si>
  <si>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</si>
  <si>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</si>
  <si>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</si>
  <si>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</si>
  <si>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</si>
  <si>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</si>
  <si>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</si>
  <si>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</si>
  <si>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</si>
  <si>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</si>
  <si>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</si>
  <si>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</si>
  <si>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</si>
  <si>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</si>
  <si>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</si>
  <si>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</si>
  <si>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</si>
  <si>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</si>
  <si>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</si>
  <si>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</si>
  <si>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</si>
  <si>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</si>
  <si>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</si>
  <si>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</si>
  <si>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</si>
  <si>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</si>
  <si>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</si>
  <si>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</si>
  <si>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</si>
  <si>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</si>
  <si>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</si>
  <si>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</si>
  <si>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</si>
  <si>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</si>
  <si>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</si>
  <si>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</si>
  <si>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</si>
  <si>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</si>
  <si>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</si>
  <si>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</si>
  <si>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</si>
  <si>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</si>
  <si>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</si>
  <si>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</si>
  <si>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</si>
  <si>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</si>
  <si>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</si>
  <si>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</si>
  <si>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</si>
  <si>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</si>
  <si>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</si>
  <si>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</si>
  <si>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</si>
  <si>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</si>
  <si>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</si>
  <si>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</si>
  <si>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</si>
  <si>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</si>
  <si>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</si>
  <si>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</si>
  <si>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</si>
  <si>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</si>
  <si>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</si>
  <si>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</si>
  <si>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</si>
  <si>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</si>
  <si>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</si>
  <si>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</si>
  <si>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</si>
  <si>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</si>
  <si>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</si>
  <si>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</si>
  <si>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</si>
  <si>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</si>
  <si>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</si>
  <si>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</si>
  <si>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</si>
  <si>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</si>
  <si>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</si>
  <si>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</si>
  <si>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</si>
  <si>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</si>
  <si>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</si>
  <si>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</si>
  <si>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</si>
  <si>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</si>
  <si>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</si>
  <si>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</si>
  <si>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</si>
  <si>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</si>
  <si>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</si>
  <si>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</si>
  <si>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</si>
  <si>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</si>
  <si>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</si>
  <si>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</si>
  <si>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</si>
  <si>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</si>
  <si>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</si>
  <si>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</si>
  <si>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</si>
  <si>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</si>
  <si>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</si>
  <si>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</si>
  <si>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</si>
  <si>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</si>
  <si>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</si>
  <si>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</si>
  <si>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</si>
  <si>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</si>
  <si>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</si>
  <si>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</si>
  <si>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</si>
  <si>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</si>
  <si>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</si>
  <si>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</si>
  <si>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</si>
  <si>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</si>
  <si>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</si>
  <si>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</si>
  <si>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</si>
  <si>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</si>
  <si>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</si>
  <si>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</si>
  <si>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</si>
  <si>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</si>
  <si>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</si>
  <si>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</si>
  <si>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</si>
  <si>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</si>
  <si>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</si>
  <si>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</si>
  <si>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</si>
  <si>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</si>
  <si>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</si>
  <si>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</si>
  <si>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</si>
  <si>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</si>
  <si>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</si>
  <si>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</si>
  <si>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</si>
  <si>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</si>
  <si>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</si>
  <si>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</si>
  <si>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</si>
  <si>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</si>
  <si>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</si>
  <si>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</si>
  <si>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</si>
  <si>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</si>
  <si>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</si>
  <si>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</si>
  <si>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</si>
  <si>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</si>
  <si>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</si>
  <si>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</si>
  <si>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</si>
  <si>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</si>
  <si>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</si>
  <si>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</si>
  <si>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</si>
  <si>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</si>
  <si>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</si>
  <si>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</si>
  <si>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</si>
  <si>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</si>
  <si>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</si>
  <si>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</si>
  <si>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</si>
  <si>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</si>
  <si>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</si>
  <si>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</si>
  <si>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</si>
  <si>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</si>
  <si>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</si>
  <si>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</si>
  <si>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</si>
  <si>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</si>
  <si>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</si>
  <si>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</si>
  <si>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</si>
  <si>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</si>
  <si>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</si>
  <si>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</si>
  <si>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</si>
  <si>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</si>
  <si>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</si>
  <si>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</si>
  <si>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</si>
  <si>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</si>
  <si>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</si>
  <si>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</si>
  <si>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</si>
  <si>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</si>
  <si>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</si>
  <si>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</si>
  <si>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</si>
  <si>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</si>
  <si>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</si>
  <si>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</si>
  <si>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</si>
  <si>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</si>
  <si>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</si>
  <si>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</si>
  <si>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</si>
  <si>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</si>
  <si>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</si>
  <si>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</si>
  <si>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</si>
  <si>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</si>
  <si>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</si>
  <si>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</si>
  <si>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</si>
  <si>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</si>
  <si>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</si>
  <si>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</si>
  <si>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</si>
  <si>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</si>
  <si>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</si>
  <si>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</si>
  <si>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</si>
  <si>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</si>
  <si>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</si>
  <si>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</si>
  <si>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</si>
  <si>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</si>
  <si>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</si>
  <si>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</si>
  <si>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</si>
  <si>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</si>
  <si>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</si>
  <si>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</si>
  <si>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</si>
  <si>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</si>
  <si>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</si>
  <si>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</si>
  <si>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</si>
  <si>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</si>
  <si>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</si>
  <si>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</si>
  <si>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</si>
  <si>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</si>
  <si>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</si>
  <si>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</si>
  <si>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</si>
  <si>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</si>
  <si>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</si>
  <si>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</si>
  <si>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</si>
  <si>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</si>
  <si>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</si>
  <si>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</si>
  <si>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</si>
  <si>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</si>
  <si>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</si>
  <si>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</si>
  <si>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</si>
  <si>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</si>
  <si>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</si>
  <si>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</si>
  <si>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</si>
  <si>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</si>
  <si>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</si>
  <si>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</si>
  <si>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</si>
  <si>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</si>
  <si>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</si>
  <si>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</si>
  <si>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</si>
  <si>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</si>
  <si>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</si>
  <si>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</si>
  <si>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</si>
  <si>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</si>
  <si>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</si>
  <si>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</si>
  <si>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</si>
  <si>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</si>
  <si>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</si>
  <si>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</si>
  <si>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</si>
  <si>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</si>
  <si>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</si>
  <si>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</si>
  <si>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</si>
  <si>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</si>
  <si>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</si>
  <si>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</si>
  <si>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</si>
  <si>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</si>
  <si>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</si>
  <si>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</si>
  <si>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</si>
  <si>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</si>
  <si>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</si>
  <si>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</si>
  <si>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</si>
  <si>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</si>
  <si>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</si>
  <si>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</si>
  <si>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</si>
  <si>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</si>
  <si>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</si>
  <si>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</si>
  <si>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</si>
  <si>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</si>
  <si>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</si>
  <si>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</si>
  <si>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</si>
  <si>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</si>
  <si>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</si>
  <si>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</si>
  <si>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</si>
  <si>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</si>
  <si>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</si>
  <si>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</si>
  <si>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</si>
  <si>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</si>
  <si>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</si>
  <si>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</si>
  <si>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</si>
  <si>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</si>
  <si>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</si>
  <si>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</si>
  <si>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</si>
  <si>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</si>
  <si>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</si>
  <si>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</si>
  <si>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</si>
  <si>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</si>
  <si>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</si>
  <si>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</si>
  <si>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</si>
  <si>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</si>
  <si>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</si>
  <si>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</si>
  <si>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</si>
  <si>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</si>
  <si>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</si>
  <si>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</si>
  <si>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</si>
  <si>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</si>
  <si>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</si>
  <si>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</si>
  <si>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</si>
  <si>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</si>
  <si>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</si>
  <si>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</si>
  <si>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</si>
  <si>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</si>
  <si>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</si>
  <si>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</si>
  <si>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</si>
  <si>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</si>
  <si>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</si>
  <si>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</si>
  <si>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</si>
  <si>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</si>
  <si>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</si>
  <si>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</si>
  <si>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</si>
  <si>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</si>
  <si>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</si>
  <si>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</si>
  <si>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</si>
  <si>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</si>
  <si>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</si>
  <si>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</si>
  <si>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</si>
  <si>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</si>
  <si>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</si>
  <si>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</si>
  <si>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</si>
  <si>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</si>
  <si>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</si>
  <si>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</si>
  <si>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</si>
  <si>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</si>
  <si>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</si>
  <si>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</si>
  <si>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</si>
  <si>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</si>
  <si>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</si>
  <si>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</si>
  <si>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</si>
  <si>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</si>
  <si>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</si>
  <si>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</si>
  <si>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</si>
  <si>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</si>
  <si>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</si>
  <si>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</si>
  <si>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</si>
  <si>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</si>
  <si>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</si>
  <si>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</si>
  <si>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</si>
  <si>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</si>
  <si>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</si>
  <si>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</si>
  <si>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</si>
  <si>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</si>
  <si>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</si>
  <si>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</si>
  <si>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</si>
  <si>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</si>
  <si>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</si>
  <si>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</si>
  <si>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</si>
  <si>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</si>
  <si>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</si>
  <si>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</si>
  <si>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</si>
  <si>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</si>
  <si>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</si>
  <si>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</si>
  <si>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</si>
  <si>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</si>
  <si>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</si>
  <si>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</si>
  <si>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</si>
  <si>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</si>
  <si>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</si>
  <si>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</si>
  <si>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</si>
  <si>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</si>
  <si>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</si>
  <si>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</si>
  <si>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</si>
  <si>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</si>
  <si>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</si>
  <si>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</si>
  <si>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</si>
  <si>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</si>
  <si>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</si>
  <si>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</si>
  <si>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</si>
  <si>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</si>
  <si>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</si>
  <si>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</si>
  <si>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</si>
  <si>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</si>
  <si>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</si>
  <si>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</si>
  <si>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</si>
  <si>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</si>
  <si>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</si>
  <si>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</si>
  <si>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</si>
  <si>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</si>
  <si>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</si>
  <si>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</si>
  <si>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</si>
  <si>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</si>
  <si>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</si>
  <si>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</si>
  <si>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</si>
  <si>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</si>
  <si>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</si>
  <si>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</si>
  <si>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</si>
  <si>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</si>
  <si>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</si>
  <si>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</si>
  <si>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</si>
  <si>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</si>
  <si>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</si>
  <si>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</si>
  <si>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</si>
  <si>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</si>
  <si>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</si>
  <si>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</si>
  <si>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</si>
  <si>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</si>
  <si>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</si>
  <si>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</si>
  <si>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</si>
  <si>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</si>
  <si>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</si>
  <si>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</si>
  <si>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</si>
  <si>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</si>
  <si>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</si>
  <si>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</si>
  <si>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</si>
  <si>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</si>
  <si>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</si>
  <si>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</si>
  <si>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</si>
  <si>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</si>
  <si>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</si>
  <si>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</si>
  <si>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</si>
  <si>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</si>
  <si>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</si>
  <si>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</si>
  <si>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</si>
  <si>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</si>
  <si>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</si>
  <si>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</si>
  <si>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</si>
  <si>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</si>
  <si>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</si>
  <si>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</si>
  <si>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</si>
  <si>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</si>
  <si>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</si>
  <si>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</si>
  <si>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</si>
  <si>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</si>
  <si>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</si>
  <si>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</si>
  <si>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</si>
  <si>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</si>
  <si>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</si>
  <si>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</si>
  <si>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</si>
  <si>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</si>
  <si>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</si>
  <si>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</si>
  <si>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</si>
  <si>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</si>
  <si>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</si>
  <si>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</si>
  <si>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</si>
  <si>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</si>
  <si>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</si>
  <si>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</si>
  <si>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</si>
  <si>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</si>
  <si>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</si>
  <si>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</si>
  <si>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</si>
  <si>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</si>
  <si>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</si>
  <si>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</si>
  <si>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</si>
  <si>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</si>
  <si>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</si>
  <si>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</si>
  <si>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</si>
  <si>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</si>
  <si>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</si>
  <si>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</si>
  <si>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</si>
  <si>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</si>
  <si>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</si>
  <si>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</si>
  <si>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</si>
  <si>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</si>
  <si>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</si>
  <si>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</si>
  <si>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</si>
  <si>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</si>
  <si>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</si>
  <si>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</si>
  <si>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</si>
  <si>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</si>
  <si>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</si>
  <si>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</si>
  <si>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</si>
  <si>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</si>
  <si>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</si>
  <si>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</si>
  <si>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</si>
  <si>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</si>
  <si>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</si>
  <si>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</si>
  <si>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</si>
  <si>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</si>
  <si>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</si>
  <si>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</si>
  <si>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</si>
  <si>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</si>
  <si>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</si>
  <si>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</si>
  <si>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</si>
  <si>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</si>
  <si>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</si>
  <si>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</si>
  <si>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</si>
  <si>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</si>
  <si>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</si>
  <si>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</si>
  <si>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</si>
  <si>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</si>
  <si>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</si>
  <si>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</si>
  <si>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</si>
  <si>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</si>
  <si>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</si>
  <si>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</si>
  <si>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</si>
  <si>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</si>
  <si>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</si>
  <si>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</si>
  <si>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</si>
  <si>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</si>
  <si>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</si>
  <si>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</si>
  <si>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</si>
  <si>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</si>
  <si>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</si>
  <si>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</si>
  <si>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</si>
  <si>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</si>
  <si>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</si>
  <si>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</si>
  <si>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</si>
  <si>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</si>
  <si>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</si>
  <si>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</si>
  <si>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</si>
  <si>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</si>
  <si>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</si>
  <si>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</si>
  <si>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</si>
  <si>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</si>
  <si>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</si>
  <si>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</si>
  <si>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</si>
  <si>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</si>
  <si>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</si>
  <si>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</si>
  <si>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</si>
  <si>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</si>
  <si>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</si>
  <si>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</si>
  <si>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</si>
  <si>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</si>
  <si>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</si>
  <si>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</si>
  <si>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</si>
  <si>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</si>
  <si>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</si>
  <si>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</si>
  <si>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</si>
  <si>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</si>
  <si>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</si>
  <si>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</si>
  <si>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</si>
  <si>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</si>
  <si>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</si>
  <si>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</si>
  <si>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</si>
  <si>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</si>
  <si>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</si>
  <si>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</si>
  <si>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</si>
  <si>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</si>
  <si>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</si>
  <si>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</si>
  <si>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</si>
  <si>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</si>
  <si>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</si>
  <si>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</si>
  <si>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</si>
  <si>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</si>
  <si>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</si>
  <si>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</si>
  <si>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</si>
  <si>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</si>
  <si>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</si>
  <si>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</si>
  <si>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</si>
  <si>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</si>
  <si>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</si>
  <si>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</si>
  <si>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</si>
  <si>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</si>
  <si>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</si>
  <si>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</si>
  <si>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</si>
  <si>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</si>
  <si>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</si>
  <si>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</si>
  <si>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</si>
  <si>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</si>
  <si>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</si>
  <si>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</si>
  <si>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</si>
  <si>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</si>
  <si>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</si>
  <si>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</si>
  <si>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</si>
  <si>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</si>
  <si>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</si>
  <si>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</si>
  <si>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</si>
  <si>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</si>
  <si>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</si>
  <si>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</si>
  <si>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</si>
  <si>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</si>
  <si>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</si>
  <si>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</si>
  <si>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</si>
  <si>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</si>
  <si>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</si>
  <si>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</si>
  <si>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</si>
  <si>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</si>
  <si>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</si>
  <si>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</si>
  <si>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</si>
  <si>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</si>
  <si>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</si>
  <si>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</si>
  <si>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</si>
  <si>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</si>
  <si>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</si>
  <si>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</si>
  <si>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</si>
  <si>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</si>
  <si>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</si>
  <si>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</si>
  <si>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</si>
  <si>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</si>
  <si>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</si>
  <si>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</si>
  <si>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</si>
  <si>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</si>
  <si>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</si>
  <si>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</si>
  <si>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</si>
  <si>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</si>
  <si>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</si>
  <si>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</si>
  <si>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</si>
  <si>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</si>
  <si>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</si>
  <si>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</si>
  <si>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</si>
  <si>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</si>
  <si>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</si>
  <si>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</si>
  <si>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</si>
  <si>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</si>
  <si>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</si>
  <si>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</si>
  <si>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</si>
  <si>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</si>
  <si>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</si>
  <si>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</si>
  <si>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</si>
  <si>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</si>
  <si>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</si>
  <si>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</si>
  <si>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</si>
  <si>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</si>
  <si>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</si>
  <si>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</si>
  <si>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</si>
  <si>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</si>
  <si>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</si>
  <si>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</si>
  <si>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</si>
  <si>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</si>
  <si>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</si>
  <si>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</si>
  <si>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</si>
  <si>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</si>
  <si>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</si>
  <si>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</si>
  <si>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</si>
  <si>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</si>
  <si>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</si>
  <si>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</si>
  <si>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</si>
  <si>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</si>
  <si>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</si>
  <si>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</si>
  <si>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</si>
  <si>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</si>
  <si>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</si>
  <si>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</si>
  <si>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</si>
  <si>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</si>
  <si>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</si>
  <si>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</si>
  <si>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</si>
  <si>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</si>
  <si>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</si>
  <si>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</si>
  <si>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</si>
  <si>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</si>
  <si>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</si>
  <si>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</si>
  <si>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</si>
  <si>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</si>
  <si>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</si>
  <si>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</si>
  <si>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</si>
  <si>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</si>
  <si>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</si>
  <si>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</si>
  <si>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</si>
  <si>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</si>
  <si>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</si>
  <si>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</si>
  <si>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</si>
  <si>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</si>
  <si>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</si>
  <si>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</si>
  <si>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</si>
  <si>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</si>
  <si>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</si>
  <si>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</si>
  <si>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</si>
  <si>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</si>
  <si>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</si>
  <si>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</si>
  <si>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</si>
  <si>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</si>
  <si>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</si>
  <si>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</si>
  <si>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</si>
  <si>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</si>
  <si>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</si>
  <si>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</si>
  <si>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</si>
  <si>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</si>
  <si>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</si>
  <si>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</si>
  <si>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</si>
  <si>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</si>
  <si>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</si>
  <si>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</si>
  <si>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</si>
  <si>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</si>
  <si>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</si>
  <si>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</si>
  <si>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</si>
  <si>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</si>
  <si>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</si>
  <si>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</si>
  <si>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</si>
  <si>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</si>
  <si>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</si>
  <si>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</si>
  <si>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</si>
  <si>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</si>
  <si>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</si>
  <si>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</si>
  <si>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</si>
  <si>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</si>
  <si>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</si>
  <si>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</si>
  <si>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</si>
  <si>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</si>
  <si>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</si>
  <si>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</si>
  <si>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</si>
  <si>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</si>
  <si>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</si>
  <si>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</si>
  <si>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</si>
  <si>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</si>
  <si>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</si>
  <si>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</si>
  <si>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</si>
  <si>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</si>
  <si>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</si>
  <si>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</si>
  <si>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</si>
  <si>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</si>
  <si>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</si>
  <si>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</si>
  <si>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</si>
  <si>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</si>
  <si>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</si>
  <si>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</si>
  <si>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</si>
  <si>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</si>
  <si>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</si>
  <si>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</si>
  <si>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</si>
  <si>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</si>
  <si>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</si>
  <si>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</si>
  <si>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</si>
  <si>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</si>
  <si>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</si>
  <si>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</si>
  <si>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</si>
  <si>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</si>
  <si>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</si>
  <si>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</si>
  <si>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</si>
  <si>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</si>
  <si>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</si>
  <si>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</si>
  <si>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</si>
  <si>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</si>
  <si>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</si>
  <si>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</si>
  <si>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</si>
  <si>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</si>
  <si>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</si>
  <si>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</si>
  <si>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</si>
  <si>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</si>
  <si>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</si>
  <si>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</si>
  <si>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</si>
  <si>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</si>
  <si>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</si>
  <si>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</si>
  <si>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</si>
  <si>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</si>
  <si>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</si>
  <si>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</si>
  <si>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</si>
  <si>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</si>
  <si>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</si>
  <si>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</si>
  <si>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</si>
  <si>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</si>
  <si>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</si>
  <si>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</si>
  <si>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</si>
  <si>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</si>
  <si>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</si>
  <si>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</si>
  <si>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</si>
  <si>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</si>
  <si>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</si>
  <si>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</si>
  <si>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</si>
  <si>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</si>
  <si>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</si>
  <si>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</si>
  <si>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</si>
  <si>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</si>
  <si>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</si>
  <si>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</si>
  <si>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</si>
  <si>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</si>
  <si>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</si>
  <si>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</si>
  <si>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</si>
  <si>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</si>
  <si>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</si>
  <si>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</si>
  <si>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</si>
  <si>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</si>
  <si>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</si>
  <si>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</si>
  <si>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</si>
  <si>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</si>
  <si>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</si>
  <si>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</si>
  <si>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</si>
  <si>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</si>
  <si>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</si>
  <si>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</si>
  <si>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</si>
  <si>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</si>
  <si>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</si>
  <si>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</si>
  <si>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</si>
  <si>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</si>
  <si>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</si>
  <si>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</si>
  <si>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</si>
  <si>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</si>
  <si>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</si>
  <si>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</si>
  <si>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</si>
  <si>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</si>
  <si>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</si>
  <si>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</si>
  <si>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</si>
  <si>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</si>
  <si>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</si>
  <si>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</si>
  <si>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</si>
  <si>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</si>
  <si>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</si>
  <si>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</si>
  <si>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</si>
  <si>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</si>
  <si>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</si>
  <si>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</si>
  <si>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</si>
  <si>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</si>
  <si>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</si>
  <si>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</si>
  <si>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</si>
  <si>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</si>
  <si>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</si>
  <si>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</si>
  <si>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</si>
  <si>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</si>
  <si>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</si>
  <si>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</si>
  <si>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</si>
  <si>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</si>
  <si>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</si>
  <si>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</si>
  <si>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</si>
  <si>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</si>
  <si>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</si>
  <si>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</si>
  <si>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</si>
  <si>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</si>
  <si>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</si>
  <si>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</si>
  <si>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</si>
  <si>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</si>
  <si>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</si>
  <si>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</si>
  <si>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</si>
  <si>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</si>
  <si>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</si>
  <si>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</si>
  <si>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</si>
  <si>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</si>
  <si>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</si>
  <si>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</si>
  <si>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</si>
  <si>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</si>
  <si>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</si>
  <si>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</si>
  <si>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</si>
  <si>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</si>
  <si>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</si>
  <si>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</si>
  <si>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</si>
  <si>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</si>
  <si>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</si>
  <si>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</si>
  <si>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</si>
  <si>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</si>
  <si>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</si>
  <si>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</si>
  <si>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</si>
  <si>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</si>
  <si>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</si>
  <si>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</si>
  <si>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</si>
  <si>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</si>
  <si>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</si>
  <si>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</si>
  <si>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</si>
  <si>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</si>
  <si>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</si>
  <si>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</si>
  <si>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</si>
  <si>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</si>
  <si>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</si>
  <si>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</si>
  <si>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</si>
  <si>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</si>
  <si>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</si>
  <si>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</si>
  <si>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</si>
  <si>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</si>
  <si>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</si>
  <si>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</si>
  <si>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</si>
  <si>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</si>
  <si>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</si>
  <si>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</si>
  <si>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</si>
  <si>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</si>
  <si>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</si>
  <si>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</si>
  <si>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</si>
  <si>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</si>
  <si>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</si>
  <si>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</si>
  <si>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</si>
  <si>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</si>
  <si>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</si>
  <si>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</si>
  <si>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</si>
  <si>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</si>
  <si>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</si>
  <si>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</si>
  <si>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</si>
  <si>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</si>
  <si>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</si>
  <si>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</si>
  <si>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</si>
  <si>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</si>
  <si>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</si>
  <si>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</si>
  <si>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</si>
  <si>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</si>
  <si>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</si>
  <si>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</si>
  <si>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</si>
  <si>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</si>
  <si>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</si>
  <si>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</si>
  <si>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</si>
  <si>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</si>
  <si>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</si>
  <si>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</si>
  <si>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</si>
  <si>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</si>
  <si>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</si>
  <si>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</si>
  <si>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</si>
  <si>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</si>
  <si>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</si>
  <si>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</si>
  <si>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</si>
  <si>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</si>
  <si>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</si>
  <si>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</si>
  <si>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</si>
  <si>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</si>
  <si>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</si>
  <si>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</si>
  <si>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</si>
  <si>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</si>
  <si>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</si>
  <si>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</si>
  <si>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</si>
  <si>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</si>
  <si>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</si>
  <si>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</si>
  <si>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</si>
  <si>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</si>
  <si>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</si>
  <si>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</si>
  <si>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</si>
  <si>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</si>
  <si>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</si>
  <si>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</si>
  <si>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</si>
  <si>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</si>
  <si>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</si>
  <si>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</si>
  <si>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</si>
  <si>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</si>
  <si>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</si>
  <si>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</si>
  <si>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</si>
  <si>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</si>
  <si>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</si>
  <si>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</si>
  <si>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</si>
  <si>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</si>
  <si>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</si>
  <si>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</si>
  <si>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</si>
  <si>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</si>
  <si>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</si>
  <si>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</si>
  <si>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</si>
  <si>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</si>
  <si>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</si>
  <si>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</si>
  <si>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</si>
  <si>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</si>
  <si>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</si>
  <si>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</si>
  <si>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</si>
  <si>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</si>
  <si>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</si>
  <si>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</si>
  <si>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</si>
  <si>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</si>
  <si>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</si>
  <si>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</si>
  <si>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</si>
  <si>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</si>
  <si>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</si>
  <si>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</si>
  <si>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</si>
  <si>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</si>
  <si>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</si>
  <si>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</si>
  <si>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</si>
  <si>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</si>
  <si>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</si>
  <si>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</si>
  <si>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</si>
  <si>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</si>
  <si>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</si>
  <si>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</si>
  <si>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</si>
  <si>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</si>
  <si>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</si>
  <si>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</si>
  <si>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</si>
  <si>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</si>
  <si>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</si>
  <si>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</si>
  <si>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</si>
  <si>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</si>
  <si>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</si>
  <si>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</si>
  <si>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</si>
  <si>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</si>
  <si>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</si>
  <si>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</si>
  <si>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</si>
  <si>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</si>
  <si>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</si>
  <si>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</si>
  <si>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</si>
  <si>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</si>
  <si>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</si>
  <si>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</si>
  <si>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</si>
  <si>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</si>
  <si>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</si>
  <si>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</si>
  <si>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</si>
  <si>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</si>
  <si>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</si>
  <si>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</si>
  <si>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</si>
  <si>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</si>
  <si>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</si>
  <si>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</si>
  <si>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</si>
  <si>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</si>
  <si>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</si>
  <si>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</si>
  <si>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</si>
  <si>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</si>
  <si>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</si>
  <si>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</si>
  <si>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</si>
  <si>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</si>
  <si>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</si>
  <si>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</si>
  <si>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</si>
  <si>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</si>
  <si>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</si>
  <si>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</si>
  <si>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</si>
  <si>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</si>
  <si>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</si>
  <si>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</si>
  <si>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</si>
  <si>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</si>
  <si>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</si>
  <si>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</si>
  <si>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</si>
  <si>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</si>
  <si>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</si>
  <si>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</si>
  <si>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</si>
  <si>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</si>
  <si>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</si>
  <si>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</si>
  <si>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</si>
  <si>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</si>
  <si>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</si>
  <si>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</si>
  <si>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</si>
  <si>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</si>
  <si>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</si>
  <si>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</si>
  <si>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</si>
  <si>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</si>
  <si>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</si>
  <si>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</si>
  <si>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</si>
  <si>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</si>
  <si>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</si>
  <si>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</si>
  <si>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</si>
  <si>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</si>
  <si>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</si>
  <si>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</si>
  <si>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</si>
  <si>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</si>
  <si>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</si>
  <si>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</si>
  <si>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</si>
  <si>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</si>
  <si>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</si>
  <si>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</si>
  <si>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</si>
  <si>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</si>
  <si>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</si>
  <si>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</si>
  <si>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</si>
  <si>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</si>
  <si>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</si>
  <si>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</si>
  <si>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</si>
  <si>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</si>
  <si>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</si>
  <si>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</si>
  <si>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</si>
  <si>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</si>
  <si>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</si>
  <si>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</si>
  <si>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</si>
  <si>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</si>
  <si>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</si>
  <si>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</si>
  <si>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</si>
  <si>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</si>
  <si>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</si>
  <si>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</si>
  <si>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</si>
  <si>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</si>
  <si>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</si>
  <si>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</si>
  <si>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</si>
  <si>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</si>
  <si>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</si>
  <si>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</si>
  <si>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</si>
  <si>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</si>
  <si>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</si>
  <si>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</si>
  <si>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</si>
  <si>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</si>
  <si>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</si>
  <si>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</si>
  <si>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</si>
  <si>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</si>
  <si>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</si>
  <si>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</si>
  <si>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</si>
  <si>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</si>
  <si>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</si>
  <si>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</si>
  <si>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</si>
  <si>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</si>
  <si>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</si>
  <si>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</si>
  <si>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</si>
  <si>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</si>
  <si>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</si>
  <si>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</si>
  <si>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</si>
  <si>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</si>
  <si>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</si>
  <si>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</si>
  <si>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</si>
  <si>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</si>
  <si>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</si>
  <si>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</si>
  <si>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</si>
  <si>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</si>
  <si>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</si>
  <si>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</si>
  <si>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</si>
  <si>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</si>
  <si>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</si>
  <si>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</si>
  <si>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</si>
  <si>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</si>
  <si>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</si>
  <si>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</si>
  <si>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</si>
  <si>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</si>
  <si>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</si>
  <si>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</si>
  <si>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</si>
  <si>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</si>
  <si>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</si>
  <si>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</si>
  <si>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</si>
  <si>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</si>
  <si>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</si>
  <si>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</si>
  <si>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</si>
  <si>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</si>
  <si>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</si>
  <si>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</si>
  <si>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</si>
  <si>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</si>
  <si>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</si>
  <si>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</si>
  <si>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</si>
  <si>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</si>
  <si>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</si>
  <si>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</si>
  <si>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</si>
  <si>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</si>
  <si>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</si>
  <si>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</si>
  <si>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</si>
  <si>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</si>
  <si>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</si>
  <si>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</si>
  <si>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</si>
  <si>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</si>
  <si>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</si>
  <si>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</si>
  <si>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</si>
  <si>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</si>
  <si>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</si>
  <si>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</si>
  <si>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</si>
  <si>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</si>
  <si>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</si>
  <si>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</si>
  <si>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</si>
  <si>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</si>
  <si>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</si>
  <si>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</si>
  <si>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</si>
  <si>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</si>
  <si>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</si>
  <si>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</si>
  <si>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</si>
  <si>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</si>
  <si>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</si>
  <si>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</si>
  <si>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</si>
  <si>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</si>
  <si>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</si>
  <si>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</si>
  <si>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</si>
  <si>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</si>
  <si>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</si>
  <si>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</si>
  <si>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</si>
  <si>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</si>
  <si>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</si>
  <si>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</si>
  <si>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</si>
  <si>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</si>
  <si>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</si>
  <si>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</si>
  <si>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</si>
  <si>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</si>
  <si>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</si>
  <si>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</si>
  <si>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</si>
  <si>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</si>
  <si>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</si>
  <si>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</si>
  <si>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</si>
  <si>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</si>
  <si>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</si>
  <si>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</si>
  <si>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</si>
  <si>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</si>
  <si>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</si>
  <si>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</si>
  <si>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</si>
  <si>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</si>
  <si>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</si>
  <si>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</si>
  <si>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</si>
  <si>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</si>
  <si>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</si>
  <si>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</si>
  <si>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</si>
  <si>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</si>
  <si>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</si>
  <si>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</si>
  <si>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</si>
  <si>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</si>
  <si>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</si>
  <si>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</si>
  <si>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</si>
  <si>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</si>
  <si>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</si>
  <si>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</si>
  <si>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</si>
  <si>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</si>
  <si>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</si>
  <si>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</si>
  <si>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</si>
  <si>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</si>
  <si>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</si>
  <si>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</si>
  <si>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</si>
  <si>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</si>
  <si>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</si>
  <si>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</si>
  <si>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</si>
  <si>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</si>
  <si>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</si>
  <si>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</si>
  <si>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</si>
  <si>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</si>
  <si>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</si>
  <si>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</si>
  <si>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</si>
  <si>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</si>
  <si>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</si>
  <si>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</si>
  <si>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</si>
  <si>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</si>
  <si>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</si>
  <si>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</si>
  <si>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</si>
  <si>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</si>
  <si>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</si>
  <si>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</si>
  <si>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</si>
  <si>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</si>
  <si>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</si>
  <si>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</si>
  <si>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</si>
  <si>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</si>
  <si>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</si>
  <si>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</si>
  <si>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</si>
  <si>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</si>
  <si>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</si>
  <si>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</si>
  <si>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</si>
  <si>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</si>
  <si>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</si>
  <si>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</si>
  <si>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</si>
  <si>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</si>
  <si>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</si>
  <si>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</si>
  <si>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</si>
  <si>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</si>
  <si>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</si>
  <si>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</si>
  <si>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</si>
  <si>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</si>
  <si>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</si>
  <si>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</si>
  <si>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</si>
  <si>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</si>
  <si>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</si>
  <si>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</si>
  <si>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</si>
  <si>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</si>
  <si>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</si>
  <si>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</si>
  <si>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</si>
  <si>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</si>
  <si>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</si>
  <si>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</si>
  <si>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</si>
  <si>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</si>
  <si>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</si>
  <si>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</si>
  <si>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</si>
  <si>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</si>
  <si>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</si>
  <si>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</si>
  <si>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</si>
  <si>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</si>
  <si>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</si>
  <si>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</si>
  <si>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</si>
  <si>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</si>
  <si>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</si>
  <si>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</si>
  <si>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</si>
  <si>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</si>
  <si>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</si>
  <si>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</si>
  <si>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</si>
  <si>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</si>
  <si>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</si>
  <si>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</si>
  <si>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</si>
  <si>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</si>
  <si>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</si>
  <si>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</si>
  <si>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</si>
  <si>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</si>
  <si>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</si>
  <si>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</si>
  <si>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</si>
  <si>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</si>
  <si>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</si>
  <si>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</si>
  <si>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</si>
  <si>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</si>
  <si>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</si>
  <si>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</si>
  <si>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</si>
  <si>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</si>
  <si>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</si>
  <si>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</si>
  <si>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</si>
  <si>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</si>
  <si>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</si>
  <si>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</si>
  <si>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</si>
  <si>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</si>
  <si>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</si>
  <si>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</si>
  <si>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</si>
  <si>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</si>
  <si>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</si>
  <si>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</si>
  <si>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</si>
  <si>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</si>
  <si>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</si>
  <si>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</si>
  <si>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</si>
  <si>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</si>
  <si>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</si>
  <si>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</si>
  <si>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</si>
  <si>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</si>
  <si>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</si>
  <si>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</si>
  <si>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</si>
  <si>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</si>
  <si>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</si>
  <si>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</si>
  <si>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</si>
  <si>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</si>
  <si>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</si>
  <si>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</si>
  <si>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</si>
  <si>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</si>
  <si>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</si>
  <si>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</si>
  <si>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</si>
  <si>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</si>
  <si>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</si>
  <si>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</si>
  <si>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</si>
  <si>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</si>
  <si>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</si>
  <si>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</si>
  <si>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</si>
  <si>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</si>
  <si>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</si>
  <si>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</si>
  <si>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</si>
  <si>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</si>
  <si>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</si>
  <si>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</si>
  <si>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</si>
  <si>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</si>
  <si>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</si>
  <si>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</si>
  <si>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</si>
  <si>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</si>
  <si>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</si>
  <si>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</si>
  <si>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</si>
  <si>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</si>
  <si>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</si>
  <si>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</si>
  <si>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</si>
  <si>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</si>
  <si>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</si>
  <si>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</si>
  <si>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</si>
  <si>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</si>
  <si>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</si>
  <si>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</si>
  <si>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</si>
  <si>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</si>
  <si>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</si>
  <si>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</si>
  <si>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</si>
  <si>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</si>
  <si>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</si>
  <si>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</si>
  <si>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</si>
  <si>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</si>
  <si>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</si>
  <si>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</si>
  <si>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</si>
  <si>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</si>
  <si>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</si>
  <si>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</si>
  <si>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</si>
  <si>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</si>
  <si>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</si>
  <si>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</si>
  <si>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</si>
  <si>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</si>
  <si>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</si>
  <si>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</si>
  <si>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</si>
  <si>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</si>
  <si>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</si>
  <si>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</si>
  <si>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</si>
  <si>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</si>
  <si>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</si>
  <si>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</si>
  <si>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</si>
  <si>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</si>
  <si>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</si>
  <si>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</si>
  <si>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</si>
  <si>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</si>
  <si>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</si>
  <si>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</si>
  <si>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</si>
  <si>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</si>
  <si>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</si>
  <si>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</si>
  <si>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</si>
  <si>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</si>
  <si>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</si>
  <si>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</si>
  <si>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</si>
  <si>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</si>
  <si>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</si>
  <si>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</si>
  <si>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</si>
  <si>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</si>
  <si>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</si>
  <si>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</si>
  <si>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</si>
  <si>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</si>
  <si>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</si>
  <si>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</si>
  <si>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</si>
  <si>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</si>
  <si>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</si>
  <si>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</si>
  <si>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</si>
  <si>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</si>
  <si>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</si>
  <si>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</si>
  <si>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</si>
  <si>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</si>
  <si>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</si>
  <si>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</si>
  <si>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</si>
  <si>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</si>
  <si>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</si>
  <si>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</si>
  <si>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</si>
  <si>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</si>
  <si>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</si>
  <si>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</si>
  <si>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</si>
  <si>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</si>
  <si>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</si>
  <si>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</si>
  <si>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</si>
  <si>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</si>
  <si>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</si>
  <si>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</si>
  <si>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</si>
  <si>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</si>
  <si>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</si>
  <si>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</si>
  <si>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</si>
  <si>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</si>
  <si>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</si>
  <si>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</si>
  <si>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</si>
  <si>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</si>
  <si>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</si>
  <si>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</si>
  <si>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</si>
  <si>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</si>
  <si>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</si>
  <si>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</si>
  <si>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</si>
  <si>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</si>
  <si>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</si>
  <si>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</si>
  <si>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</si>
  <si>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</si>
  <si>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</si>
  <si>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</si>
  <si>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</si>
  <si>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</si>
  <si>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</si>
  <si>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</si>
  <si>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</si>
  <si>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</si>
  <si>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</si>
  <si>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</si>
  <si>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</si>
  <si>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</si>
  <si>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</si>
  <si>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</si>
  <si>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</si>
  <si>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</si>
  <si>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</si>
  <si>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</si>
  <si>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</si>
  <si>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</si>
  <si>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</si>
  <si>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</si>
  <si>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</si>
  <si>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</si>
  <si>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</si>
  <si>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</si>
  <si>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</si>
  <si>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</si>
  <si>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</si>
  <si>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</si>
  <si>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</si>
  <si>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</si>
  <si>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</si>
  <si>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</si>
  <si>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</si>
  <si>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</si>
  <si>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</si>
  <si>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</si>
  <si>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</si>
  <si>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</si>
  <si>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</si>
  <si>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</si>
  <si>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</si>
  <si>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</si>
  <si>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</si>
  <si>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</si>
  <si>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</si>
  <si>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</si>
  <si>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</si>
  <si>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</si>
  <si>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</si>
  <si>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</si>
  <si>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</si>
  <si>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</si>
  <si>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</si>
  <si>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</si>
  <si>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</si>
  <si>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</si>
  <si>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</si>
  <si>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</si>
  <si>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</si>
  <si>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</si>
  <si>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</si>
  <si>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</si>
  <si>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</si>
  <si>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</si>
  <si>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</si>
  <si>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</si>
  <si>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</si>
  <si>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</si>
  <si>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</si>
  <si>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</si>
  <si>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</si>
  <si>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</si>
  <si>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</si>
  <si>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</si>
  <si>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</si>
  <si>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</si>
  <si>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</si>
  <si>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</si>
  <si>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</si>
  <si>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</si>
  <si>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</si>
  <si>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</si>
  <si>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</si>
  <si>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</si>
  <si>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</si>
  <si>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</si>
  <si>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</si>
  <si>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</si>
  <si>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</si>
  <si>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</si>
  <si>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</si>
  <si>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</si>
  <si>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</si>
  <si>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</si>
  <si>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</si>
  <si>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</si>
  <si>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</si>
  <si>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</si>
  <si>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</si>
  <si>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</si>
  <si>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</si>
  <si>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</si>
  <si>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</si>
  <si>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</si>
  <si>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</si>
  <si>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</si>
  <si>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</si>
  <si>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</si>
  <si>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</si>
  <si>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</si>
  <si>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</si>
  <si>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</si>
  <si>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</si>
  <si>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</si>
  <si>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</si>
  <si>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</si>
  <si>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</si>
  <si>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</si>
  <si>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</si>
  <si>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</si>
  <si>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</si>
  <si>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</si>
  <si>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</si>
  <si>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</si>
  <si>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</si>
  <si>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</si>
  <si>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</si>
  <si>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</si>
  <si>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</si>
  <si>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</si>
  <si>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</si>
  <si>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</si>
  <si>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</si>
  <si>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</si>
  <si>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</si>
  <si>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</si>
  <si>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</si>
  <si>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</si>
  <si>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</si>
  <si>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</si>
  <si>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</si>
  <si>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</si>
  <si>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</si>
  <si>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</si>
  <si>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</si>
  <si>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</si>
  <si>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</si>
  <si>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</si>
  <si>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</si>
  <si>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</si>
  <si>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</si>
  <si>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</si>
  <si>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</si>
  <si>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</si>
  <si>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</si>
  <si>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</si>
  <si>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</si>
  <si>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</si>
  <si>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</si>
  <si>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</si>
  <si>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</si>
  <si>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</si>
  <si>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</si>
  <si>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</si>
  <si>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</si>
  <si>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</si>
  <si>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</si>
  <si>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</si>
  <si>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</si>
  <si>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</si>
  <si>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</si>
  <si>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</si>
  <si>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</si>
  <si>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</si>
  <si>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</si>
  <si>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</si>
  <si>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</si>
  <si>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</si>
  <si>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</si>
  <si>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</si>
  <si>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</si>
  <si>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</si>
  <si>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</si>
  <si>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</si>
  <si>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</si>
  <si>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</si>
  <si>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</si>
  <si>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</si>
  <si>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</si>
  <si>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</si>
  <si>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</si>
  <si>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</si>
  <si>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</si>
  <si>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</si>
  <si>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</si>
  <si>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</si>
  <si>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</si>
  <si>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</si>
  <si>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</si>
  <si>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</si>
  <si>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</si>
  <si>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</si>
  <si>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</si>
  <si>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</si>
  <si>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</si>
  <si>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</si>
  <si>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</si>
  <si>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</si>
  <si>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</si>
  <si>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</si>
  <si>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</si>
  <si>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</si>
  <si>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</si>
  <si>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</si>
  <si>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</si>
  <si>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</si>
  <si>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</si>
  <si>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</si>
  <si>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</si>
  <si>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</si>
  <si>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</si>
  <si>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</si>
  <si>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</si>
  <si>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</si>
  <si>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</si>
  <si>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</si>
  <si>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</si>
  <si>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</si>
  <si>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</si>
  <si>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</si>
  <si>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</si>
  <si>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</si>
  <si>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</si>
  <si>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</si>
  <si>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</si>
  <si>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</si>
  <si>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</si>
  <si>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</si>
  <si>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</si>
  <si>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</si>
  <si>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</si>
  <si>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</si>
  <si>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</si>
  <si>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</si>
  <si>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</si>
  <si>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</si>
  <si>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</si>
  <si>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</si>
  <si>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</si>
  <si>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</si>
  <si>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</si>
  <si>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</si>
  <si>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</si>
  <si>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</si>
  <si>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</si>
  <si>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</si>
  <si>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</si>
  <si>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</si>
  <si>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</si>
  <si>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</si>
  <si>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</si>
  <si>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</si>
  <si>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</si>
  <si>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</si>
  <si>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</si>
  <si>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</si>
  <si>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</si>
  <si>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</si>
  <si>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</si>
  <si>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</si>
  <si>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</si>
  <si>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</si>
  <si>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</si>
  <si>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</si>
  <si>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</si>
  <si>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</si>
  <si>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</si>
  <si>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</si>
  <si>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</si>
  <si>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</si>
  <si>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</si>
  <si>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</si>
  <si>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</si>
  <si>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</si>
  <si>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</si>
  <si>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</si>
  <si>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</si>
  <si>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</si>
  <si>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</si>
  <si>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</si>
  <si>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</si>
  <si>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</si>
  <si>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</si>
  <si>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</si>
  <si>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</si>
  <si>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</si>
  <si>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</si>
  <si>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</si>
  <si>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</si>
  <si>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</si>
  <si>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</si>
  <si>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</si>
  <si>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</si>
  <si>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</si>
  <si>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</si>
  <si>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</si>
  <si>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</si>
  <si>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</si>
  <si>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</si>
  <si>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</si>
  <si>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</si>
  <si>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</si>
  <si>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</si>
  <si>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</si>
  <si>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</si>
  <si>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</si>
  <si>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</si>
  <si>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</si>
  <si>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</si>
  <si>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</si>
  <si>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</si>
  <si>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</si>
  <si>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</si>
  <si>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</si>
  <si>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</si>
  <si>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</si>
  <si>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</si>
  <si>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</si>
  <si>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</si>
  <si>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</si>
  <si>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</si>
  <si>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</si>
  <si>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</si>
  <si>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</si>
  <si>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</si>
  <si>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</si>
  <si>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</si>
  <si>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</si>
  <si>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</si>
  <si>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</si>
  <si>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</si>
  <si>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</si>
  <si>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</si>
  <si>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</si>
  <si>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</si>
  <si>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</si>
  <si>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</si>
  <si>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</si>
  <si>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</si>
  <si>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</si>
  <si>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</si>
  <si>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</si>
  <si>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</si>
  <si>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</si>
  <si>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</si>
  <si>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</si>
  <si>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</si>
  <si>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</si>
  <si>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</si>
  <si>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</si>
  <si>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</si>
  <si>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</si>
  <si>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</si>
  <si>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</si>
  <si>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</si>
  <si>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</si>
  <si>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</si>
  <si>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</si>
  <si>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</si>
  <si>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</si>
  <si>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</si>
  <si>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</si>
  <si>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</si>
  <si>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</si>
  <si>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</si>
  <si>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</si>
  <si>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</si>
  <si>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</si>
  <si>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</si>
  <si>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</si>
  <si>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</si>
  <si>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</si>
  <si>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</si>
  <si>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</si>
  <si>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</si>
  <si>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</si>
  <si>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</si>
  <si>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</si>
  <si>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</si>
  <si>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</si>
  <si>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</si>
  <si>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</si>
  <si>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</si>
  <si>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</si>
  <si>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</si>
  <si>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</si>
  <si>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</si>
  <si>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</si>
  <si>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</si>
  <si>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</si>
  <si>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</si>
  <si>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</si>
  <si>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</si>
  <si>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</si>
  <si>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</si>
  <si>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</si>
  <si>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</si>
  <si>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</si>
  <si>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</si>
  <si>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</si>
  <si>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</si>
  <si>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</si>
  <si>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</si>
  <si>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</si>
  <si>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</si>
  <si>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</si>
  <si>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</si>
  <si>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</si>
  <si>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</si>
  <si>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</si>
  <si>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</si>
  <si>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</si>
  <si>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</si>
  <si>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</si>
  <si>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</si>
  <si>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</si>
  <si>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</si>
  <si>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</si>
  <si>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</si>
  <si>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</si>
  <si>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</si>
  <si>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</si>
  <si>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</si>
  <si>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</si>
  <si>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</si>
  <si>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</si>
  <si>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</si>
  <si>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</si>
  <si>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</si>
  <si>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</si>
  <si>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</si>
  <si>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</si>
  <si>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</si>
  <si>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</si>
  <si>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</si>
  <si>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</si>
  <si>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</si>
  <si>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</si>
  <si>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</si>
  <si>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</si>
  <si>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</si>
  <si>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</si>
  <si>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</si>
  <si>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</si>
  <si>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</si>
  <si>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</si>
  <si>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</si>
  <si>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</si>
  <si>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</si>
  <si>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</si>
  <si>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</si>
  <si>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</si>
  <si>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</si>
  <si>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</si>
  <si>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</si>
  <si>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</si>
  <si>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</si>
  <si>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</si>
  <si>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</si>
  <si>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</si>
  <si>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</si>
  <si>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</si>
  <si>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</si>
  <si>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</si>
  <si>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</si>
  <si>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</si>
  <si>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</si>
  <si>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</si>
  <si>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</si>
  <si>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</si>
  <si>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</si>
  <si>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</si>
  <si>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</si>
  <si>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</si>
  <si>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</si>
  <si>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</si>
  <si>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</si>
  <si>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</si>
  <si>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</si>
  <si>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</si>
  <si>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</si>
  <si>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</si>
  <si>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</si>
  <si>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</si>
  <si>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</si>
  <si>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</si>
  <si>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</si>
  <si>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</si>
  <si>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</si>
  <si>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</si>
  <si>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</si>
  <si>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</si>
  <si>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</si>
  <si>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</si>
  <si>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</si>
  <si>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</si>
  <si>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</si>
  <si>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</si>
  <si>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</si>
  <si>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</si>
  <si>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</si>
  <si>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</si>
  <si>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</si>
  <si>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</si>
  <si>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</si>
  <si>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</si>
  <si>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</si>
  <si>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</si>
  <si>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</si>
  <si>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</si>
  <si>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</si>
  <si>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</si>
  <si>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</si>
  <si>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</si>
  <si>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</si>
  <si>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</si>
  <si>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</si>
  <si>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</si>
  <si>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</si>
  <si>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</si>
  <si>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</si>
  <si>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</si>
  <si>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</si>
  <si>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</si>
  <si>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</si>
  <si>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</si>
  <si>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</si>
  <si>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</si>
  <si>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</si>
  <si>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</si>
  <si>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</si>
  <si>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</si>
  <si>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</si>
  <si>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</si>
  <si>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</si>
  <si>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</si>
  <si>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</si>
  <si>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</si>
  <si>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</si>
  <si>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</si>
  <si>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</si>
  <si>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</si>
  <si>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</si>
  <si>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</si>
  <si>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</si>
  <si>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</si>
  <si>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</si>
  <si>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</si>
  <si>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</si>
  <si>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</si>
  <si>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</si>
  <si>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</si>
  <si>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</si>
  <si>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</si>
  <si>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</si>
  <si>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</si>
  <si>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</si>
  <si>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</si>
  <si>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</si>
  <si>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</si>
  <si>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</si>
  <si>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</si>
  <si>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</si>
  <si>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</si>
  <si>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</si>
  <si>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</si>
  <si>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</si>
  <si>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</si>
  <si>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</si>
  <si>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</si>
  <si>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</si>
  <si>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</si>
  <si>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</si>
  <si>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</si>
  <si>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</si>
  <si>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</si>
  <si>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</si>
  <si>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</si>
  <si>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</si>
  <si>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</si>
  <si>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</si>
  <si>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</si>
  <si>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</si>
  <si>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</si>
  <si>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</si>
  <si>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</si>
  <si>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</si>
  <si>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</si>
  <si>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</si>
  <si>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</si>
  <si>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</si>
  <si>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</si>
  <si>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</si>
  <si>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</si>
  <si>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</si>
  <si>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</si>
  <si>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</si>
  <si>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</si>
  <si>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</si>
  <si>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</si>
  <si>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</si>
  <si>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</si>
  <si>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</si>
  <si>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</si>
  <si>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</si>
  <si>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</si>
  <si>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</si>
  <si>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</si>
  <si>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</si>
  <si>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</si>
  <si>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</si>
  <si>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</si>
  <si>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</si>
  <si>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</si>
  <si>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</si>
  <si>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</si>
  <si>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</si>
  <si>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</si>
  <si>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</si>
  <si>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</si>
  <si>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</si>
  <si>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</si>
  <si>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</si>
  <si>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</si>
  <si>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</si>
  <si>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</si>
  <si>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</si>
  <si>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</si>
  <si>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</si>
  <si>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</si>
  <si>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</si>
  <si>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</si>
  <si>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</si>
  <si>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</si>
  <si>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</si>
  <si>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</si>
  <si>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</si>
  <si>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</si>
  <si>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</si>
  <si>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</si>
  <si>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</si>
  <si>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</si>
  <si>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</si>
  <si>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</si>
  <si>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</si>
  <si>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</si>
  <si>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</si>
  <si>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</si>
  <si>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</si>
  <si>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</si>
  <si>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</si>
  <si>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</si>
  <si>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</si>
  <si>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</si>
  <si>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</si>
  <si>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</si>
  <si>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</si>
  <si>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</si>
  <si>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</si>
  <si>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</si>
  <si>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</si>
  <si>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</si>
  <si>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</si>
  <si>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</si>
  <si>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</si>
  <si>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</si>
  <si>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</si>
  <si>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</si>
  <si>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</si>
  <si>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</si>
  <si>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</si>
  <si>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</si>
  <si>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</si>
  <si>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</si>
  <si>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</si>
  <si>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</si>
  <si>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</si>
  <si>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</si>
  <si>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</si>
  <si>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</si>
  <si>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</si>
  <si>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</si>
  <si>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</si>
  <si>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</si>
  <si>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</si>
  <si>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</si>
  <si>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</si>
  <si>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</si>
  <si>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</si>
  <si>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</si>
  <si>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</si>
  <si>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</si>
  <si>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</si>
  <si>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</si>
  <si>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</si>
  <si>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</si>
  <si>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</si>
  <si>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</si>
  <si>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</si>
  <si>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</si>
  <si>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</si>
  <si>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</si>
  <si>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</si>
  <si>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</si>
  <si>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</si>
  <si>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</si>
  <si>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</si>
  <si>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</si>
  <si>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</si>
  <si>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</si>
  <si>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</si>
  <si>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</si>
  <si>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</si>
  <si>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</si>
  <si>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</si>
  <si>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</si>
  <si>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</si>
  <si>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</si>
  <si>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</si>
  <si>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</si>
  <si>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</si>
  <si>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</si>
  <si>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</si>
  <si>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</si>
  <si>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</si>
  <si>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</si>
  <si>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</si>
  <si>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</si>
  <si>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</si>
  <si>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</si>
  <si>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</si>
  <si>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</si>
  <si>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</si>
  <si>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</si>
  <si>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</si>
  <si>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</si>
  <si>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</si>
  <si>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</si>
  <si>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</si>
  <si>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</si>
  <si>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</si>
  <si>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</si>
  <si>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</si>
  <si>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</si>
  <si>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</si>
  <si>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</si>
  <si>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</si>
  <si>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</si>
  <si>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</si>
  <si>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</si>
  <si>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</si>
  <si>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</si>
  <si>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</si>
  <si>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</si>
  <si>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</si>
  <si>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</si>
  <si>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</si>
  <si>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</si>
  <si>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</si>
  <si>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</si>
  <si>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</si>
  <si>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</si>
  <si>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</si>
  <si>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</si>
  <si>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</si>
  <si>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</si>
  <si>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</si>
  <si>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</si>
  <si>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</si>
  <si>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</si>
  <si>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</si>
  <si>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</si>
  <si>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</si>
  <si>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</si>
  <si>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</si>
  <si>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</si>
  <si>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</si>
  <si>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</si>
  <si>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</si>
  <si>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</si>
  <si>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</si>
  <si>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</si>
  <si>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</si>
  <si>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</si>
  <si>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</si>
  <si>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</si>
  <si>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</si>
  <si>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</si>
  <si>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</si>
  <si>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</si>
  <si>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</si>
  <si>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</si>
  <si>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</si>
  <si>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</si>
  <si>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</si>
  <si>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</si>
  <si>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</si>
  <si>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</si>
  <si>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</si>
  <si>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</si>
  <si>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</si>
  <si>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</si>
  <si>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</si>
  <si>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</si>
  <si>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</si>
  <si>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</si>
  <si>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</si>
  <si>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</si>
  <si>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</si>
  <si>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</si>
  <si>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</si>
  <si>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</si>
  <si>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</si>
  <si>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</si>
  <si>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</si>
  <si>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</si>
  <si>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</si>
  <si>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</si>
  <si>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</si>
  <si>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</si>
  <si>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</si>
  <si>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</si>
  <si>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</si>
  <si>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</si>
  <si>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</si>
  <si>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</si>
  <si>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</si>
  <si>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</si>
  <si>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</si>
  <si>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</si>
  <si>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</si>
  <si>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</si>
  <si>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</si>
  <si>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</si>
  <si>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</si>
  <si>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</si>
  <si>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</si>
  <si>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</si>
  <si>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</si>
  <si>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</si>
  <si>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</si>
  <si>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</si>
  <si>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</si>
  <si>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</si>
  <si>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</si>
  <si>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</si>
  <si>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</si>
  <si>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</si>
  <si>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</si>
  <si>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</si>
  <si>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</si>
  <si>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</si>
  <si>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</si>
  <si>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</si>
  <si>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</si>
  <si>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</si>
  <si>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</si>
  <si>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</si>
  <si>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</si>
  <si>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</si>
  <si>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</si>
  <si>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</si>
  <si>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</si>
  <si>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</si>
  <si>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</si>
  <si>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</si>
  <si>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</si>
  <si>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</si>
  <si>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</si>
  <si>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</si>
  <si>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</si>
  <si>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</si>
  <si>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</si>
  <si>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</si>
  <si>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</si>
  <si>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</si>
  <si>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</si>
  <si>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</si>
  <si>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</si>
  <si>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</si>
  <si>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</si>
  <si>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</si>
  <si>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</si>
  <si>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</si>
  <si>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</si>
  <si>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</si>
  <si>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</si>
  <si>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</si>
  <si>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</si>
  <si>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</si>
  <si>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</si>
  <si>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</si>
  <si>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</si>
  <si>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</si>
  <si>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</si>
  <si>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</si>
  <si>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</si>
  <si>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</si>
  <si>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</si>
  <si>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</si>
  <si>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</si>
  <si>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</si>
  <si>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</si>
  <si>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</si>
  <si>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</si>
  <si>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</si>
  <si>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</si>
  <si>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</si>
  <si>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</si>
  <si>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</si>
  <si>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</si>
  <si>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</si>
  <si>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</si>
  <si>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</si>
  <si>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</si>
  <si>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</si>
  <si>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</si>
  <si>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</si>
  <si>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</si>
  <si>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</si>
  <si>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</si>
  <si>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</si>
  <si>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</si>
  <si>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</si>
  <si>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</si>
  <si>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</si>
  <si>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</si>
  <si>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</si>
  <si>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</si>
  <si>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</si>
  <si>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</si>
  <si>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</si>
  <si>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</si>
  <si>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</si>
  <si>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</si>
  <si>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</si>
  <si>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</si>
  <si>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</si>
  <si>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</si>
  <si>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</si>
  <si>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</si>
  <si>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</si>
  <si>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</si>
  <si>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</si>
  <si>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</si>
  <si>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</si>
  <si>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</si>
  <si>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</si>
  <si>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</si>
  <si>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</si>
  <si>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</si>
  <si>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</si>
  <si>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</si>
  <si>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</si>
  <si>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</si>
  <si>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</si>
  <si>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</si>
  <si>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</si>
  <si>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</si>
  <si>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</si>
  <si>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</si>
  <si>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</si>
  <si>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</si>
  <si>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</si>
  <si>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</si>
  <si>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</si>
  <si>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</si>
  <si>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</si>
  <si>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</si>
  <si>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</si>
  <si>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</si>
  <si>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</si>
  <si>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</si>
  <si>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</si>
  <si>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</si>
  <si>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</si>
  <si>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</si>
  <si>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</si>
  <si>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</si>
  <si>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</si>
  <si>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</si>
  <si>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</si>
  <si>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</si>
  <si>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</si>
  <si>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</si>
  <si>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</si>
  <si>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</si>
  <si>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</si>
  <si>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</si>
  <si>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</si>
  <si>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</si>
  <si>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</si>
  <si>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</si>
  <si>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</si>
  <si>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</si>
  <si>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</si>
  <si>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</si>
  <si>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</si>
  <si>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</si>
  <si>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</si>
  <si>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</si>
  <si>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</si>
  <si>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</si>
  <si>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</si>
  <si>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</si>
  <si>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</si>
  <si>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</si>
  <si>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</si>
  <si>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</si>
  <si>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</si>
  <si>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</si>
  <si>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</si>
  <si>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</si>
  <si>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</si>
  <si>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</si>
  <si>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</si>
  <si>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</si>
  <si>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</si>
  <si>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</si>
  <si>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</si>
  <si>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</si>
  <si>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</si>
  <si>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</si>
  <si>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</si>
  <si>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</si>
  <si>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</si>
  <si>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</si>
  <si>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</si>
  <si>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</si>
  <si>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</si>
  <si>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</si>
  <si>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</si>
  <si>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</si>
  <si>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</si>
  <si>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</si>
  <si>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</si>
  <si>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</si>
  <si>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</si>
  <si>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</si>
  <si>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</si>
  <si>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</si>
  <si>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</si>
  <si>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</si>
  <si>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</si>
  <si>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</si>
  <si>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</si>
  <si>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</si>
  <si>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</si>
  <si>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</si>
  <si>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</si>
  <si>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</si>
  <si>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</si>
  <si>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</si>
  <si>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</si>
  <si>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</si>
  <si>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</si>
  <si>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</si>
  <si>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</si>
  <si>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</si>
  <si>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</si>
  <si>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</si>
  <si>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</si>
  <si>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</si>
  <si>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</si>
  <si>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</si>
  <si>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</si>
  <si>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</si>
  <si>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</si>
  <si>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</si>
  <si>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</si>
  <si>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</si>
  <si>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</si>
  <si>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</si>
  <si>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</si>
  <si>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</si>
  <si>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</si>
  <si>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</si>
  <si>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</si>
  <si>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</si>
  <si>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</si>
  <si>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</si>
  <si>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</si>
  <si>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</si>
  <si>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</si>
  <si>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</si>
  <si>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</si>
  <si>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</si>
  <si>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</si>
  <si>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</si>
  <si>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</si>
  <si>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</si>
  <si>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</si>
  <si>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</si>
  <si>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</si>
  <si>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</si>
  <si>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</si>
  <si>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</si>
  <si>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</si>
  <si>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</si>
  <si>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</si>
  <si>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</si>
  <si>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</si>
  <si>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</si>
  <si>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</si>
  <si>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</si>
  <si>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</si>
  <si>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</si>
  <si>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</si>
  <si>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</si>
  <si>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</si>
  <si>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</si>
  <si>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</si>
  <si>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</si>
  <si>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</si>
  <si>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</si>
  <si>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</si>
  <si>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</si>
  <si>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</si>
  <si>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</si>
  <si>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</si>
  <si>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</si>
  <si>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</si>
  <si>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</si>
  <si>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</si>
  <si>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</si>
  <si>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</si>
  <si>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</si>
  <si>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</si>
  <si>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</si>
  <si>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</si>
  <si>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</si>
  <si>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</si>
  <si>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</si>
  <si>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</si>
  <si>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</si>
  <si>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</si>
  <si>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</si>
  <si>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</si>
  <si>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</si>
  <si>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</si>
  <si>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</si>
  <si>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</si>
  <si>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</si>
  <si>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</si>
  <si>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</si>
  <si>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</si>
  <si>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</si>
  <si>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</si>
  <si>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</si>
  <si>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</si>
  <si>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</si>
  <si>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</si>
  <si>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</si>
  <si>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</si>
  <si>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</si>
  <si>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</si>
  <si>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</si>
  <si>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</si>
  <si>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</si>
  <si>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</si>
  <si>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</si>
  <si>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</si>
  <si>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</si>
  <si>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</si>
  <si>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</si>
  <si>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</si>
  <si>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</si>
  <si>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</si>
  <si>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</si>
  <si>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</si>
  <si>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</si>
  <si>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</si>
  <si>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</si>
  <si>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</si>
  <si>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</si>
  <si>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</si>
  <si>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</si>
  <si>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</si>
  <si>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</si>
  <si>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</si>
  <si>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</si>
  <si>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</si>
  <si>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</si>
  <si>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</si>
  <si>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</si>
  <si>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</si>
  <si>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</si>
  <si>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</si>
  <si>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</si>
  <si>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</si>
  <si>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</si>
  <si>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</si>
  <si>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</si>
  <si>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</si>
  <si>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</si>
  <si>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</si>
  <si>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</si>
  <si>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</si>
  <si>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</si>
  <si>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</si>
  <si>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</si>
  <si>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</si>
  <si>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</si>
  <si>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</si>
  <si>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</si>
  <si>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</si>
  <si>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</si>
  <si>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</si>
  <si>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</si>
  <si>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</si>
  <si>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</si>
  <si>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</si>
  <si>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</si>
  <si>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</si>
  <si>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</si>
  <si>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</si>
  <si>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</si>
  <si>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</si>
  <si>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</si>
  <si>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</si>
  <si>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</si>
  <si>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</si>
  <si>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</si>
  <si>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</si>
  <si>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</si>
  <si>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</si>
  <si>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</si>
  <si>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</si>
  <si>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</si>
  <si>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</si>
  <si>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</si>
  <si>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</si>
  <si>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</si>
  <si>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</si>
  <si>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</si>
  <si>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</si>
  <si>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</si>
  <si>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</si>
  <si>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</si>
  <si>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</si>
  <si>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</si>
  <si>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</si>
  <si>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</si>
  <si>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</si>
  <si>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</si>
  <si>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</si>
  <si>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</si>
  <si>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</si>
  <si>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</si>
  <si>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</si>
  <si>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</si>
  <si>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</si>
  <si>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</si>
  <si>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</si>
  <si>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</si>
  <si>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</si>
  <si>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</si>
  <si>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</si>
  <si>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</si>
  <si>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</si>
  <si>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</si>
  <si>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</si>
  <si>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</si>
  <si>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</si>
  <si>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</si>
  <si>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</si>
  <si>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</si>
  <si>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</si>
  <si>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</si>
  <si>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</si>
  <si>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</si>
  <si>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</si>
  <si>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</si>
  <si>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</si>
  <si>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</si>
  <si>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</si>
  <si>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</si>
  <si>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</si>
  <si>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</si>
  <si>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</si>
  <si>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</si>
  <si>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</si>
  <si>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</si>
  <si>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</si>
  <si>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</si>
  <si>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</si>
  <si>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</si>
  <si>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</si>
  <si>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</si>
  <si>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</si>
  <si>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</si>
  <si>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</si>
  <si>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</si>
  <si>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</si>
  <si>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</si>
  <si>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</si>
  <si>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</si>
  <si>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</si>
  <si>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</si>
  <si>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</si>
  <si>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</si>
  <si>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</si>
  <si>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</si>
  <si>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</si>
  <si>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</si>
  <si>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</si>
  <si>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</si>
  <si>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</si>
  <si>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</si>
  <si>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</si>
  <si>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</si>
  <si>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</si>
  <si>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</si>
  <si>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</si>
  <si>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</si>
  <si>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</si>
  <si>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</si>
  <si>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</si>
  <si>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</si>
  <si>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</si>
  <si>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</si>
  <si>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</si>
  <si>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</si>
  <si>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</si>
  <si>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</si>
  <si>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</si>
  <si>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</si>
  <si>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</si>
  <si>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</si>
  <si>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</si>
  <si>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</si>
  <si>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</si>
  <si>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</si>
  <si>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</si>
  <si>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</si>
  <si>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</si>
  <si>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</si>
  <si>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</si>
  <si>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</si>
  <si>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</si>
  <si>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</si>
  <si>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</si>
  <si>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</si>
  <si>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</si>
  <si>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</si>
  <si>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</si>
  <si>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</si>
  <si>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</si>
  <si>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</si>
  <si>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</si>
  <si>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</si>
  <si>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</si>
  <si>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</si>
  <si>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</si>
  <si>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</si>
  <si>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</si>
  <si>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</si>
  <si>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</si>
  <si>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</si>
  <si>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</si>
  <si>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</si>
  <si>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</si>
  <si>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</si>
  <si>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</si>
  <si>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</si>
  <si>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</si>
  <si>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</si>
  <si>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</si>
  <si>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</si>
  <si>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</si>
  <si>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</si>
  <si>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</si>
  <si>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</si>
  <si>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</si>
  <si>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</si>
  <si>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</si>
  <si>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</si>
  <si>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</si>
  <si>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</si>
  <si>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</si>
  <si>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</si>
  <si>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</si>
  <si>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</si>
  <si>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</si>
  <si>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</si>
  <si>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</si>
  <si>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</si>
  <si>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</si>
  <si>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</si>
  <si>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</si>
  <si>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</si>
  <si>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</si>
  <si>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</si>
  <si>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</si>
  <si>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</si>
  <si>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</si>
  <si>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</si>
  <si>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</si>
  <si>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</si>
  <si>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</si>
  <si>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</si>
  <si>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</si>
  <si>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</si>
  <si>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</si>
  <si>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</si>
  <si>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</si>
  <si>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</si>
  <si>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</si>
  <si>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</si>
  <si>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</si>
  <si>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</si>
  <si>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</si>
  <si>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</si>
  <si>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</si>
  <si>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</si>
  <si>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</si>
  <si>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</si>
  <si>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</si>
  <si>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</si>
  <si>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</si>
  <si>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</si>
  <si>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</si>
  <si>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</si>
  <si>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</si>
  <si>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</si>
  <si>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</si>
  <si>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</si>
  <si>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</si>
  <si>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</si>
  <si>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</si>
  <si>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</si>
  <si>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</si>
  <si>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</si>
  <si>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</si>
  <si>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</si>
  <si>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</si>
  <si>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</si>
  <si>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</si>
  <si>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</si>
  <si>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</si>
  <si>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</si>
  <si>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</si>
  <si>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</si>
  <si>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</si>
  <si>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</si>
  <si>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</si>
  <si>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</si>
  <si>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</si>
  <si>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</si>
  <si>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</si>
  <si>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</si>
  <si>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</si>
  <si>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</si>
  <si>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</si>
  <si>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</si>
  <si>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</si>
  <si>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</si>
  <si>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</si>
  <si>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</si>
  <si>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</si>
  <si>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</si>
  <si>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</si>
  <si>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</si>
  <si>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</si>
  <si>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</si>
  <si>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</si>
  <si>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</si>
  <si>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</si>
  <si>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</si>
  <si>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</si>
  <si>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</si>
  <si>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</si>
  <si>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</si>
  <si>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</si>
  <si>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</si>
  <si>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</si>
  <si>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</si>
  <si>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</si>
  <si>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</si>
  <si>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</si>
  <si>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</si>
  <si>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</si>
  <si>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</si>
  <si>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</si>
  <si>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</si>
  <si>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</si>
  <si>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</si>
  <si>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</si>
  <si>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</si>
  <si>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</si>
  <si>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</si>
  <si>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</si>
  <si>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</si>
  <si>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</si>
  <si>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</si>
  <si>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</si>
  <si>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</si>
  <si>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</si>
  <si>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</si>
  <si>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</si>
  <si>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</si>
  <si>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</si>
  <si>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</si>
  <si>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</si>
  <si>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</si>
  <si>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</si>
  <si>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</si>
  <si>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</si>
  <si>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</si>
  <si>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</si>
  <si>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</si>
  <si>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</si>
  <si>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</si>
  <si>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</si>
  <si>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</si>
  <si>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</si>
  <si>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</si>
  <si>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</si>
  <si>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</si>
  <si>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</si>
  <si>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</si>
  <si>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</si>
  <si>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</si>
  <si>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</si>
  <si>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</si>
  <si>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</si>
  <si>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</si>
  <si>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</si>
  <si>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</si>
  <si>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</si>
  <si>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</si>
  <si>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</si>
  <si>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</si>
  <si>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</si>
  <si>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</si>
  <si>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</si>
  <si>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</si>
  <si>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</si>
  <si>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</si>
  <si>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</si>
  <si>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</si>
  <si>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</si>
  <si>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</si>
  <si>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</si>
  <si>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</si>
  <si>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</si>
  <si>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</si>
  <si>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</si>
  <si>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</si>
  <si>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</si>
  <si>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</si>
  <si>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</si>
  <si>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</si>
  <si>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</si>
  <si>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</si>
  <si>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</si>
  <si>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</si>
  <si>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</si>
  <si>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</si>
  <si>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</si>
  <si>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</si>
  <si>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</si>
  <si>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</si>
  <si>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</si>
  <si>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</si>
  <si>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</si>
  <si>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</si>
  <si>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</si>
  <si>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</si>
  <si>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</si>
  <si>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</si>
  <si>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</si>
  <si>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</si>
  <si>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</si>
  <si>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</si>
  <si>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</si>
  <si>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</si>
  <si>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</si>
  <si>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</si>
  <si>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</si>
  <si>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</si>
  <si>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</si>
  <si>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</si>
  <si>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</si>
  <si>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</si>
  <si>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</si>
  <si>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</si>
  <si>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</si>
  <si>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</si>
  <si>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</si>
  <si>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</si>
  <si>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</si>
  <si>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</si>
  <si>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</si>
  <si>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</si>
  <si>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</si>
  <si>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</si>
  <si>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</si>
  <si>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</si>
  <si>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</si>
  <si>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</si>
  <si>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</si>
  <si>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</si>
  <si>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</si>
  <si>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</si>
  <si>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</si>
  <si>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</si>
  <si>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</si>
  <si>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</si>
  <si>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</si>
  <si>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</si>
  <si>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</si>
  <si>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</si>
  <si>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</si>
  <si>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</si>
  <si>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</si>
  <si>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</si>
  <si>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</si>
  <si>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</si>
  <si>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</si>
  <si>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</si>
  <si>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</si>
  <si>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</si>
  <si>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</si>
  <si>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</si>
  <si>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</si>
  <si>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</si>
  <si>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</si>
  <si>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</si>
  <si>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</si>
  <si>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</si>
  <si>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</si>
  <si>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</si>
  <si>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</si>
  <si>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</si>
  <si>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</si>
  <si>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</si>
  <si>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</si>
  <si>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</si>
  <si>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</si>
  <si>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</si>
  <si>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</si>
  <si>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</si>
  <si>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</si>
  <si>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</si>
  <si>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</si>
  <si>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</si>
  <si>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</si>
  <si>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</si>
  <si>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</si>
  <si>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</si>
  <si>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</si>
  <si>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</si>
  <si>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</si>
  <si>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</si>
  <si>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</si>
  <si>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</si>
  <si>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</si>
  <si>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</si>
  <si>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</si>
  <si>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</si>
  <si>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</si>
  <si>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</si>
  <si>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</si>
  <si>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</si>
  <si>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</si>
  <si>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</si>
  <si>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</si>
  <si>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</si>
  <si>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</si>
  <si>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</si>
  <si>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</si>
  <si>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</si>
  <si>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</si>
  <si>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</si>
  <si>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</si>
  <si>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</si>
  <si>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</si>
  <si>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</si>
  <si>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</si>
  <si>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</si>
  <si>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</si>
  <si>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</si>
  <si>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</si>
  <si>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</si>
  <si>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</si>
  <si>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</si>
  <si>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</si>
  <si>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</si>
  <si>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</si>
  <si>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</si>
  <si>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</si>
  <si>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</si>
  <si>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</si>
  <si>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</si>
  <si>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</si>
  <si>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</si>
  <si>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</si>
  <si>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</si>
  <si>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</si>
  <si>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</si>
  <si>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</si>
  <si>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</si>
  <si>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</si>
  <si>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</si>
  <si>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</si>
  <si>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</si>
  <si>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</si>
  <si>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</si>
  <si>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</si>
  <si>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</si>
  <si>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</si>
  <si>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</si>
  <si>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</si>
  <si>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</si>
  <si>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</si>
  <si>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</si>
  <si>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</si>
  <si>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</si>
  <si>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</si>
  <si>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</si>
  <si>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</si>
  <si>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</si>
  <si>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</si>
  <si>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</si>
  <si>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</si>
  <si>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</si>
  <si>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</si>
  <si>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</si>
  <si>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</si>
  <si>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</si>
  <si>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</si>
  <si>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</si>
  <si>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</si>
  <si>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</si>
  <si>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</si>
  <si>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</si>
  <si>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</si>
  <si>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</si>
  <si>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</si>
  <si>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</si>
  <si>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</si>
  <si>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</si>
  <si>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</si>
  <si>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</si>
  <si>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</si>
  <si>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</si>
  <si>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</si>
  <si>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</si>
  <si>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</si>
  <si>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</si>
  <si>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</si>
  <si>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</si>
  <si>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</si>
  <si>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</si>
  <si>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</si>
  <si>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</si>
  <si>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</si>
  <si>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</si>
  <si>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</si>
  <si>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</si>
  <si>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</si>
  <si>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</si>
  <si>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</si>
  <si>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</si>
  <si>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</si>
  <si>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</si>
  <si>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</si>
  <si>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</si>
  <si>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</si>
  <si>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</si>
  <si>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</si>
  <si>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</si>
  <si>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</si>
  <si>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</si>
  <si>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</si>
  <si>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</si>
  <si>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</si>
  <si>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</si>
  <si>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</si>
  <si>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</si>
  <si>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</si>
  <si>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</si>
  <si>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</si>
  <si>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</si>
  <si>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</si>
  <si>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</si>
  <si>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</si>
  <si>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</si>
  <si>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</si>
  <si>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</si>
  <si>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</si>
  <si>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</si>
  <si>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</si>
  <si>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</si>
  <si>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</si>
  <si>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</si>
  <si>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</si>
  <si>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</si>
  <si>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</si>
  <si>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</si>
  <si>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</si>
  <si>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</si>
  <si>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</si>
  <si>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</si>
  <si>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</si>
  <si>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</si>
  <si>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</si>
  <si>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</si>
  <si>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</si>
  <si>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</si>
  <si>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</si>
  <si>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</si>
  <si>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</si>
  <si>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</si>
  <si>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</si>
  <si>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</si>
  <si>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</si>
  <si>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</si>
  <si>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</si>
  <si>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</si>
  <si>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</si>
  <si>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</si>
  <si>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</si>
  <si>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</si>
  <si>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</si>
  <si>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</si>
  <si>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</si>
  <si>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</si>
  <si>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</si>
  <si>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</si>
  <si>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</si>
  <si>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</si>
  <si>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</si>
  <si>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</si>
  <si>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</si>
  <si>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</si>
  <si>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</si>
  <si>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</si>
  <si>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</si>
  <si>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</si>
  <si>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</si>
  <si>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</si>
  <si>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</si>
  <si>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</si>
  <si>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</si>
  <si>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</si>
  <si>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</si>
  <si>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</si>
  <si>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</si>
  <si>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</si>
  <si>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</si>
  <si>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</si>
  <si>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</si>
  <si>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</si>
  <si>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</si>
  <si>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</si>
  <si>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</si>
  <si>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</si>
  <si>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</si>
  <si>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</si>
  <si>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</si>
  <si>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</si>
  <si>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</si>
  <si>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</si>
  <si>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</si>
  <si>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</si>
  <si>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</si>
  <si>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</si>
  <si>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</si>
  <si>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</si>
  <si>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</si>
  <si>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</si>
  <si>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</si>
  <si>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</si>
  <si>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</si>
  <si>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</si>
  <si>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</si>
  <si>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</si>
  <si>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</si>
  <si>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</si>
  <si>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</si>
  <si>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</si>
  <si>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</si>
  <si>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</si>
  <si>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</si>
  <si>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</si>
  <si>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</si>
  <si>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</si>
  <si>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</si>
  <si>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</si>
  <si>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</si>
  <si>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</si>
  <si>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</si>
  <si>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</si>
  <si>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</si>
  <si>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</si>
  <si>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</si>
  <si>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</si>
  <si>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</si>
  <si>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</si>
  <si>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</si>
  <si>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</si>
  <si>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</si>
  <si>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</si>
  <si>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</si>
  <si>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</si>
  <si>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</si>
  <si>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</si>
  <si>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</si>
  <si>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</si>
  <si>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</si>
  <si>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</si>
  <si>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</si>
  <si>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</si>
  <si>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</si>
  <si>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</si>
  <si>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</si>
  <si>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</si>
  <si>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</si>
  <si>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</si>
  <si>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</si>
  <si>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</si>
  <si>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</si>
  <si>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</si>
  <si>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</si>
  <si>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</si>
  <si>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</si>
  <si>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</si>
  <si>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</si>
  <si>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</si>
  <si>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</si>
  <si>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</si>
  <si>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</si>
  <si>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</si>
  <si>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</si>
  <si>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</si>
  <si>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</si>
  <si>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</si>
  <si>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</si>
  <si>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</si>
  <si>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</si>
  <si>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</si>
  <si>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</si>
  <si>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</si>
  <si>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</si>
  <si>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</si>
  <si>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</si>
  <si>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</si>
  <si>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</si>
  <si>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</si>
  <si>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</si>
  <si>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</si>
  <si>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</si>
  <si>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</si>
  <si>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</si>
  <si>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</si>
  <si>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</si>
  <si>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</si>
  <si>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</si>
  <si>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</si>
  <si>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</si>
  <si>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</si>
  <si>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</si>
  <si>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</si>
  <si>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</si>
  <si>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</si>
  <si>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</si>
  <si>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</si>
  <si>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</si>
  <si>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</si>
  <si>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</si>
  <si>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</si>
  <si>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</si>
  <si>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</si>
  <si>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</si>
  <si>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</si>
  <si>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</si>
  <si>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</si>
  <si>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</si>
  <si>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</si>
  <si>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</si>
  <si>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</si>
  <si>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</si>
  <si>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</si>
  <si>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</si>
  <si>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</si>
  <si>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</si>
  <si>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</si>
  <si>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</si>
  <si>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</si>
  <si>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</si>
  <si>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</si>
  <si>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</si>
  <si>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</si>
  <si>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</si>
  <si>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</si>
  <si>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</si>
  <si>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</si>
  <si>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</si>
  <si>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</si>
  <si>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</si>
  <si>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</si>
  <si>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</si>
  <si>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</si>
  <si>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</si>
  <si>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</si>
  <si>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</si>
  <si>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</si>
  <si>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</si>
  <si>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</si>
  <si>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</si>
  <si>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</si>
  <si>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</si>
  <si>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</si>
  <si>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</si>
  <si>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</si>
  <si>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</si>
  <si>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</si>
  <si>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</si>
  <si>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</si>
  <si>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</si>
  <si>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</si>
  <si>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</si>
  <si>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</si>
  <si>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</si>
  <si>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</si>
  <si>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</si>
  <si>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</si>
  <si>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</si>
  <si>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</si>
  <si>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</si>
  <si>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</si>
  <si>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</si>
  <si>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</si>
  <si>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</si>
  <si>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</si>
  <si>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</si>
  <si>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</si>
  <si>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</si>
  <si>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</si>
  <si>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</si>
  <si>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</si>
  <si>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</si>
  <si>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</si>
  <si>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</si>
  <si>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</si>
  <si>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</si>
  <si>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</si>
  <si>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</si>
  <si>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</si>
  <si>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</si>
  <si>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</si>
  <si>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</si>
  <si>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</si>
  <si>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</si>
  <si>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</si>
  <si>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</si>
  <si>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</si>
  <si>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</si>
  <si>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</si>
  <si>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</si>
  <si>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</si>
  <si>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</si>
  <si>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</si>
  <si>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</si>
  <si>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</si>
  <si>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</si>
  <si>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</si>
  <si>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</si>
  <si>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</si>
  <si>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</si>
  <si>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</si>
  <si>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</si>
  <si>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</si>
  <si>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</si>
  <si>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</si>
  <si>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</si>
  <si>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</si>
  <si>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</si>
  <si>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</si>
  <si>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</si>
  <si>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</si>
  <si>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</si>
  <si>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</si>
  <si>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</si>
  <si>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</si>
  <si>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</si>
  <si>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</si>
  <si>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</si>
  <si>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</si>
  <si>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</si>
  <si>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</si>
  <si>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</si>
  <si>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</si>
  <si>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</si>
  <si>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</si>
  <si>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</si>
  <si>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</si>
  <si>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</si>
  <si>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</si>
  <si>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</si>
  <si>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</si>
  <si>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</si>
  <si>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</si>
  <si>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</si>
  <si>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</si>
  <si>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</si>
  <si>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</si>
  <si>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</si>
  <si>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</si>
  <si>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</si>
  <si>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</si>
  <si>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</si>
  <si>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</si>
  <si>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</si>
  <si>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</si>
  <si>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</si>
  <si>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</si>
  <si>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</si>
  <si>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</si>
  <si>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</si>
  <si>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</si>
  <si>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</si>
  <si>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</si>
  <si>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</si>
  <si>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</si>
  <si>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</si>
  <si>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</si>
  <si>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</si>
  <si>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</si>
  <si>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</si>
  <si>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</si>
  <si>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</si>
  <si>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</si>
  <si>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</si>
  <si>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</si>
  <si>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</si>
  <si>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</si>
  <si>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</si>
  <si>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</si>
  <si>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</si>
  <si>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</si>
  <si>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</si>
  <si>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</si>
  <si>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</si>
  <si>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</si>
  <si>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</si>
  <si>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</si>
  <si>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</si>
  <si>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</si>
  <si>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</si>
  <si>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</si>
  <si>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</si>
  <si>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</si>
  <si>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</si>
  <si>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</si>
  <si>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</si>
  <si>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</si>
  <si>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</si>
  <si>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</si>
  <si>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</si>
  <si>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</si>
  <si>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</si>
  <si>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</si>
  <si>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</si>
  <si>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</si>
  <si>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</si>
  <si>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</si>
  <si>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</si>
  <si>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</si>
  <si>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</si>
  <si>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</si>
  <si>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</si>
  <si>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</si>
  <si>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</si>
  <si>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</si>
  <si>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</si>
  <si>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</si>
  <si>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</si>
  <si>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</si>
  <si>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</si>
  <si>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</si>
  <si>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</si>
  <si>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</si>
  <si>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</si>
  <si>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</si>
  <si>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</si>
  <si>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</si>
  <si>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</si>
  <si>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</si>
  <si>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</si>
  <si>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</si>
  <si>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</si>
  <si>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</si>
  <si>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</si>
  <si>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</si>
  <si>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</si>
  <si>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</si>
  <si>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</si>
  <si>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</si>
  <si>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</si>
  <si>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</si>
  <si>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</si>
  <si>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</si>
  <si>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</si>
  <si>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</si>
  <si>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</si>
  <si>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</si>
  <si>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</si>
  <si>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</si>
  <si>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</si>
  <si>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</si>
  <si>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</si>
  <si>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</si>
  <si>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</si>
  <si>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</si>
  <si>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</si>
  <si>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</si>
  <si>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</si>
  <si>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</si>
  <si>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</si>
  <si>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</si>
  <si>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</si>
  <si>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</si>
  <si>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</si>
  <si>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</si>
  <si>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</si>
  <si>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</si>
  <si>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</si>
  <si>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</si>
  <si>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</si>
  <si>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</si>
  <si>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</si>
  <si>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</si>
  <si>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</si>
  <si>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</si>
  <si>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</si>
  <si>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</si>
  <si>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</si>
  <si>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</si>
  <si>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</si>
  <si>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</si>
  <si>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</si>
  <si>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</si>
  <si>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</si>
  <si>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</si>
  <si>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</si>
  <si>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</si>
  <si>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</si>
  <si>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</si>
  <si>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</si>
  <si>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</si>
  <si>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</si>
  <si>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</si>
  <si>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</si>
  <si>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</si>
  <si>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</si>
  <si>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</si>
  <si>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</si>
  <si>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</si>
  <si>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</si>
  <si>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</si>
  <si>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</si>
  <si>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</si>
  <si>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</si>
  <si>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</si>
  <si>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</si>
  <si>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</si>
  <si>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</si>
  <si>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</si>
  <si>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</si>
  <si>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</si>
  <si>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</si>
  <si>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</si>
  <si>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</si>
  <si>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</si>
  <si>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</si>
  <si>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</si>
  <si>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</si>
  <si>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</si>
  <si>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</si>
  <si>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</si>
  <si>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</si>
  <si>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</si>
  <si>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</si>
  <si>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</si>
  <si>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</si>
  <si>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</si>
  <si>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</si>
  <si>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</si>
  <si>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</si>
  <si>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</si>
  <si>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</si>
  <si>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</si>
  <si>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</si>
  <si>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</si>
  <si>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</si>
  <si>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</si>
  <si>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</si>
  <si>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</si>
  <si>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</si>
  <si>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</si>
  <si>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</si>
  <si>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</si>
  <si>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</si>
  <si>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</si>
  <si>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</si>
  <si>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</si>
  <si>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</si>
  <si>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</si>
  <si>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</si>
  <si>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</si>
  <si>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</si>
  <si>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</si>
  <si>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</si>
  <si>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</si>
  <si>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</si>
  <si>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</si>
  <si>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</si>
  <si>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</si>
  <si>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</si>
  <si>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</si>
  <si>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</si>
  <si>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</si>
  <si>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</si>
  <si>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</si>
  <si>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</si>
  <si>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</si>
  <si>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</si>
  <si>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</si>
  <si>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</si>
  <si>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</si>
  <si>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</si>
  <si>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</si>
  <si>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</si>
  <si>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</si>
  <si>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</si>
  <si>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</si>
  <si>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</si>
  <si>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</si>
  <si>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</si>
  <si>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</si>
  <si>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</si>
  <si>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</si>
  <si>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</si>
  <si>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</si>
  <si>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</si>
  <si>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</si>
  <si>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</si>
  <si>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</si>
  <si>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</si>
  <si>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</si>
  <si>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</si>
  <si>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</si>
  <si>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</si>
  <si>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</si>
  <si>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</si>
  <si>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</si>
  <si>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</si>
  <si>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</si>
  <si>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</si>
  <si>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</si>
  <si>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</si>
  <si>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</si>
  <si>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</si>
  <si>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</si>
  <si>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</si>
  <si>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</si>
  <si>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</si>
  <si>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</si>
  <si>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</si>
  <si>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</si>
  <si>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</si>
  <si>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</si>
  <si>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</si>
  <si>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</si>
  <si>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</si>
  <si>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</si>
  <si>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</si>
  <si>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</si>
  <si>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</si>
  <si>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</si>
  <si>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</si>
  <si>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</si>
  <si>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</si>
  <si>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</si>
  <si>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</si>
  <si>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</si>
  <si>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</si>
  <si>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</si>
  <si>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</si>
  <si>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</si>
  <si>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</si>
  <si>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</si>
  <si>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</si>
  <si>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</si>
  <si>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</si>
  <si>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</si>
  <si>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</si>
  <si>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</si>
  <si>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</si>
  <si>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</si>
  <si>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</si>
  <si>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</si>
  <si>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</si>
  <si>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</si>
  <si>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</si>
  <si>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</si>
  <si>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</si>
  <si>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</si>
  <si>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</si>
  <si>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</si>
  <si>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</si>
  <si>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</si>
  <si>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</si>
  <si>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</si>
  <si>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</si>
  <si>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</si>
  <si>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</si>
  <si>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</si>
  <si>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</si>
  <si>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</si>
  <si>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</si>
  <si>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</si>
  <si>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</si>
  <si>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</si>
  <si>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</si>
  <si>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</si>
  <si>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</si>
  <si>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</si>
  <si>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</si>
  <si>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</si>
  <si>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</si>
  <si>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</si>
  <si>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</si>
  <si>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</si>
  <si>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</si>
  <si>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</si>
  <si>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</si>
  <si>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</si>
  <si>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</si>
  <si>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</si>
  <si>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</si>
  <si>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</si>
  <si>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</si>
  <si>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</si>
  <si>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</si>
  <si>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</si>
  <si>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</si>
  <si>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</si>
  <si>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</si>
  <si>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</si>
  <si>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</si>
  <si>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</si>
  <si>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</si>
  <si>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</si>
  <si>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</si>
  <si>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</si>
  <si>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</si>
  <si>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</si>
  <si>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</si>
  <si>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</si>
  <si>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</si>
  <si>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</si>
  <si>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</si>
  <si>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</si>
  <si>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</si>
  <si>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</si>
  <si>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</si>
  <si>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</si>
  <si>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</si>
  <si>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</si>
  <si>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</si>
  <si>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</si>
  <si>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</si>
  <si>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</si>
  <si>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</si>
  <si>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</si>
  <si>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</si>
  <si>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</si>
  <si>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</si>
  <si>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</si>
  <si>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</si>
  <si>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</si>
  <si>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</si>
  <si>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</si>
  <si>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</si>
  <si>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</si>
  <si>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</si>
  <si>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</si>
  <si>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</si>
  <si>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</si>
  <si>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</si>
  <si>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</si>
  <si>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</si>
  <si>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</si>
  <si>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</si>
  <si>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</si>
  <si>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</si>
  <si>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</si>
  <si>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</si>
  <si>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</si>
  <si>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</si>
  <si>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</si>
  <si>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</si>
  <si>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</si>
  <si>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</si>
  <si>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</si>
  <si>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</si>
  <si>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</si>
  <si>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</si>
  <si>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</si>
  <si>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</si>
  <si>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</si>
  <si>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</si>
  <si>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</si>
  <si>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</si>
  <si>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</si>
  <si>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</si>
  <si>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</si>
  <si>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</si>
  <si>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</si>
  <si>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</si>
  <si>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</si>
  <si>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</si>
  <si>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</si>
  <si>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</si>
  <si>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</si>
  <si>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</si>
  <si>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</si>
  <si>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</si>
  <si>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</si>
  <si>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</si>
  <si>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</si>
  <si>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</si>
  <si>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</si>
  <si>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</si>
  <si>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</si>
  <si>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</si>
  <si>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</si>
  <si>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</si>
  <si>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</si>
  <si>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</si>
  <si>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</si>
  <si>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</si>
  <si>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</si>
  <si>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</si>
  <si>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</si>
  <si>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</si>
  <si>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</si>
  <si>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</si>
  <si>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</si>
  <si>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</si>
  <si>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</si>
  <si>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</si>
  <si>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</si>
  <si>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</si>
  <si>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</si>
  <si>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</si>
  <si>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</si>
  <si>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</si>
  <si>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</si>
  <si>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</si>
  <si>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</si>
  <si>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</si>
  <si>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</si>
  <si>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</si>
  <si>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</si>
  <si>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</si>
  <si>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</si>
  <si>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</si>
  <si>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</si>
  <si>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</si>
  <si>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</si>
  <si>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</si>
  <si>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</si>
  <si>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</si>
  <si>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</si>
  <si>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</si>
  <si>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</si>
  <si>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</si>
  <si>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</si>
  <si>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</si>
  <si>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</si>
  <si>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</si>
  <si>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</si>
  <si>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</si>
  <si>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</si>
  <si>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</si>
  <si>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</si>
  <si>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</si>
  <si>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</si>
  <si>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</si>
  <si>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</si>
  <si>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</si>
  <si>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</si>
  <si>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</si>
  <si>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</si>
  <si>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</si>
  <si>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</si>
  <si>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</si>
  <si>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</si>
  <si>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</si>
  <si>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</si>
  <si>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</si>
  <si>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</si>
  <si>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</si>
  <si>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</si>
  <si>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</si>
  <si>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</si>
  <si>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</si>
  <si>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</si>
  <si>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</si>
  <si>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</si>
  <si>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</si>
  <si>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</si>
  <si>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</si>
  <si>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</si>
  <si>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</si>
  <si>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</si>
  <si>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</si>
  <si>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</si>
  <si>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</si>
  <si>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</si>
  <si>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</si>
  <si>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</si>
  <si>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</si>
  <si>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</si>
  <si>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</si>
  <si>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</si>
  <si>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</si>
  <si>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</si>
  <si>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</si>
  <si>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</si>
  <si>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</si>
  <si>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</si>
  <si>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</si>
  <si>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</si>
  <si>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</si>
  <si>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</si>
  <si>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</si>
  <si>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</si>
  <si>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</si>
  <si>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</si>
  <si>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</si>
  <si>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</si>
  <si>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</si>
  <si>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</si>
  <si>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</si>
  <si>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</si>
  <si>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</si>
  <si>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</si>
  <si>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</si>
  <si>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</si>
  <si>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</si>
  <si>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</si>
  <si>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</si>
  <si>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</si>
  <si>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</si>
  <si>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</si>
  <si>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</si>
  <si>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</si>
  <si>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</si>
  <si>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</si>
  <si>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</si>
  <si>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</si>
  <si>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</si>
  <si>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</si>
  <si>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</si>
  <si>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</si>
  <si>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</si>
  <si>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</si>
  <si>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</si>
  <si>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</si>
  <si>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</si>
  <si>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</si>
  <si>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</si>
  <si>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</si>
  <si>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</si>
  <si>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</si>
  <si>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</si>
  <si>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</si>
  <si>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</si>
  <si>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</si>
  <si>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</si>
  <si>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</si>
  <si>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</si>
  <si>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</si>
  <si>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</si>
  <si>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</si>
  <si>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</si>
  <si>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</si>
  <si>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</si>
  <si>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</si>
  <si>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</si>
  <si>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</si>
  <si>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</si>
  <si>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</si>
  <si>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</si>
  <si>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</si>
  <si>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</si>
  <si>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</si>
  <si>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</si>
  <si>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</si>
  <si>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</si>
  <si>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</si>
  <si>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</si>
  <si>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</si>
  <si>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</si>
  <si>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</si>
  <si>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</si>
  <si>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</si>
  <si>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</si>
  <si>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</si>
  <si>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</si>
  <si>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</si>
  <si>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</si>
  <si>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</si>
  <si>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</si>
  <si>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</si>
  <si>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</si>
  <si>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</si>
  <si>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</si>
  <si>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</si>
  <si>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</si>
  <si>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</si>
  <si>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</si>
  <si>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</si>
  <si>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</si>
  <si>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</si>
  <si>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</si>
  <si>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</si>
  <si>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</si>
  <si>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</si>
  <si>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</si>
  <si>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</si>
  <si>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</si>
  <si>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</si>
  <si>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</si>
  <si>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</si>
  <si>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</si>
  <si>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</si>
  <si>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</si>
  <si>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</si>
  <si>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</si>
  <si>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</si>
  <si>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</si>
  <si>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</si>
  <si>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</si>
  <si>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</si>
  <si>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</si>
  <si>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</si>
  <si>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</si>
  <si>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</si>
  <si>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</si>
  <si>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</si>
  <si>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</si>
  <si>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</si>
  <si>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</si>
  <si>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</si>
  <si>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</si>
  <si>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</si>
  <si>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</si>
  <si>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</si>
  <si>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</si>
  <si>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</si>
  <si>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</si>
  <si>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</si>
  <si>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</si>
  <si>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</si>
  <si>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</si>
  <si>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</si>
  <si>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</si>
  <si>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</si>
  <si>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</si>
  <si>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</si>
  <si>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</si>
  <si>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</si>
  <si>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</si>
  <si>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</si>
  <si>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</si>
  <si>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</si>
  <si>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</si>
  <si>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</si>
  <si>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</si>
  <si>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</si>
  <si>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</si>
  <si>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</si>
  <si>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</si>
  <si>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</si>
  <si>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</si>
  <si>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</si>
  <si>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</si>
  <si>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</si>
  <si>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</si>
  <si>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</si>
  <si>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</si>
  <si>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</si>
  <si>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</si>
  <si>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</si>
  <si>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</si>
  <si>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</si>
  <si>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</si>
  <si>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</si>
  <si>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</si>
  <si>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</si>
  <si>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</si>
  <si>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</si>
  <si>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</si>
  <si>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</si>
  <si>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</si>
  <si>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</si>
  <si>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</si>
  <si>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</si>
  <si>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</si>
  <si>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</si>
  <si>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</si>
  <si>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</si>
  <si>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</si>
  <si>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</si>
  <si>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</si>
  <si>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</si>
  <si>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</si>
  <si>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</si>
  <si>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</si>
  <si>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</si>
  <si>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</si>
  <si>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</si>
  <si>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</si>
  <si>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</si>
  <si>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</si>
  <si>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</si>
  <si>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</si>
  <si>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</si>
  <si>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</si>
  <si>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</si>
  <si>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</si>
  <si>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</si>
  <si>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</si>
  <si>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</si>
  <si>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</si>
  <si>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</si>
  <si>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</si>
  <si>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</si>
  <si>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</si>
  <si>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</si>
  <si>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</si>
  <si>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</si>
  <si>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</si>
  <si>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</si>
  <si>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</si>
  <si>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</si>
  <si>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</si>
  <si>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</si>
  <si>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</si>
  <si>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</si>
  <si>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</si>
  <si>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</si>
  <si>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</si>
  <si>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</si>
  <si>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</si>
  <si>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</si>
  <si>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</si>
  <si>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</si>
  <si>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</si>
  <si>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</si>
  <si>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</si>
  <si>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</si>
  <si>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</si>
  <si>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</si>
  <si>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</si>
  <si>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</si>
  <si>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</si>
  <si>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</si>
  <si>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</si>
  <si>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</si>
  <si>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</si>
  <si>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</si>
  <si>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</si>
  <si>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</si>
  <si>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</si>
  <si>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</si>
  <si>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</si>
  <si>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</si>
  <si>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</si>
  <si>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</si>
  <si>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</si>
  <si>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</si>
  <si>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</si>
  <si>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</si>
  <si>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</si>
  <si>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</si>
  <si>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</si>
  <si>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</si>
  <si>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</si>
  <si>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</si>
  <si>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</si>
  <si>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</si>
  <si>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</si>
  <si>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</si>
  <si>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</si>
  <si>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</si>
  <si>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</si>
  <si>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</si>
  <si>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</si>
  <si>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</si>
  <si>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</si>
  <si>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</si>
  <si>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</si>
  <si>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</si>
  <si>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</si>
  <si>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</si>
  <si>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</si>
  <si>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</si>
  <si>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</si>
  <si>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</si>
  <si>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</si>
  <si>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</si>
  <si>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</si>
  <si>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</si>
  <si>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</si>
  <si>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</si>
  <si>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</si>
  <si>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</si>
  <si>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</si>
  <si>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</si>
  <si>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</si>
  <si>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</si>
  <si>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</si>
  <si>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</si>
  <si>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</si>
  <si>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</si>
  <si>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</si>
  <si>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</si>
  <si>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</si>
  <si>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</si>
  <si>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</si>
  <si>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</si>
  <si>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</si>
  <si>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</si>
  <si>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</si>
  <si>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</si>
  <si>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</si>
  <si>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</si>
  <si>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</si>
  <si>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</si>
  <si>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</si>
  <si>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</si>
  <si>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</si>
  <si>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</si>
  <si>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</si>
  <si>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</si>
  <si>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</si>
  <si>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</si>
  <si>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</si>
  <si>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</si>
  <si>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</si>
  <si>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</si>
  <si>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</si>
  <si>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</si>
  <si>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</si>
  <si>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</si>
  <si>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</si>
  <si>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</si>
  <si>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</si>
  <si>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</si>
  <si>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</si>
  <si>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</si>
  <si>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</si>
  <si>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</si>
  <si>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</si>
  <si>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</si>
  <si>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</si>
  <si>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</si>
  <si>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</si>
  <si>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</si>
  <si>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</si>
  <si>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</si>
  <si>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</si>
  <si>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</si>
  <si>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</si>
  <si>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</si>
  <si>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</si>
  <si>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</si>
  <si>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</si>
  <si>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</si>
  <si>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</si>
  <si>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</si>
  <si>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</si>
  <si>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</si>
  <si>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</si>
  <si>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</si>
  <si>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</si>
  <si>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</si>
  <si>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</si>
  <si>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</si>
  <si>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</si>
  <si>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</si>
  <si>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</si>
  <si>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</si>
  <si>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</si>
  <si>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</si>
  <si>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</si>
  <si>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</si>
  <si>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</si>
  <si>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</si>
  <si>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</si>
  <si>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</si>
  <si>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</si>
  <si>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</si>
  <si>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</si>
  <si>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</si>
  <si>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</si>
  <si>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</si>
  <si>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</si>
  <si>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</si>
  <si>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</si>
  <si>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</si>
  <si>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</si>
  <si>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</si>
  <si>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</si>
  <si>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</si>
  <si>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</si>
  <si>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</si>
  <si>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</si>
  <si>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</si>
  <si>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</si>
  <si>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</si>
  <si>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</si>
  <si>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</si>
  <si>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</si>
  <si>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</si>
  <si>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</si>
  <si>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</si>
  <si>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</si>
  <si>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</si>
  <si>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</si>
  <si>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</si>
  <si>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</si>
  <si>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</si>
  <si>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</si>
  <si>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</si>
  <si>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</si>
  <si>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</si>
  <si>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</si>
  <si>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</si>
  <si>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</si>
  <si>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</si>
  <si>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</si>
  <si>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</si>
  <si>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</si>
  <si>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</si>
  <si>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</si>
  <si>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</si>
  <si>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</si>
  <si>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</si>
  <si>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</si>
  <si>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</si>
  <si>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</si>
  <si>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</si>
  <si>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</si>
  <si>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</si>
  <si>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</si>
  <si>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</si>
  <si>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</si>
  <si>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</si>
  <si>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</si>
  <si>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</si>
  <si>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</si>
  <si>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</si>
  <si>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</si>
  <si>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</si>
  <si>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</si>
  <si>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</si>
  <si>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</si>
  <si>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</si>
  <si>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</si>
  <si>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</si>
  <si>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</si>
  <si>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</si>
  <si>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</si>
  <si>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</si>
  <si>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</si>
  <si>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</si>
  <si>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</si>
  <si>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</si>
  <si>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</si>
  <si>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</si>
  <si>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</si>
  <si>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</si>
  <si>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</si>
  <si>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</si>
  <si>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</si>
  <si>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</si>
  <si>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</si>
  <si>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</si>
  <si>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</si>
  <si>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</si>
  <si>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</si>
  <si>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</si>
  <si>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</si>
  <si>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</si>
  <si>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</si>
  <si>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</si>
  <si>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</si>
  <si>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</si>
  <si>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</si>
  <si>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</si>
  <si>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</si>
  <si>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</si>
  <si>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</si>
  <si>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</si>
  <si>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</si>
  <si>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</si>
  <si>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</si>
  <si>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</si>
  <si>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</si>
  <si>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</si>
  <si>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</si>
  <si>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</si>
  <si>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</si>
  <si>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</si>
  <si>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</si>
  <si>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</si>
  <si>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</si>
  <si>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</si>
  <si>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</si>
  <si>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</si>
  <si>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</si>
  <si>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</si>
  <si>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</si>
  <si>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</si>
  <si>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</si>
  <si>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</si>
  <si>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</si>
  <si>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</si>
  <si>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</si>
  <si>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</si>
  <si>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</si>
  <si>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</si>
  <si>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</si>
  <si>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</si>
  <si>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</si>
  <si>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</si>
  <si>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</si>
  <si>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</si>
  <si>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</si>
  <si>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</si>
  <si>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</si>
  <si>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</si>
  <si>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</si>
  <si>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</si>
  <si>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</si>
  <si>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</si>
  <si>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</si>
  <si>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</si>
  <si>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</si>
  <si>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</si>
  <si>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</si>
  <si>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</si>
  <si>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</si>
  <si>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</si>
  <si>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</si>
  <si>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</si>
  <si>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</si>
  <si>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</si>
  <si>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</si>
  <si>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</si>
  <si>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</si>
  <si>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</si>
  <si>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</si>
  <si>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</si>
  <si>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</si>
  <si>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</si>
  <si>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</si>
  <si>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</si>
  <si>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</si>
  <si>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</si>
  <si>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</si>
  <si>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</si>
  <si>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</si>
  <si>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</si>
  <si>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</si>
  <si>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</si>
  <si>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</si>
  <si>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</si>
  <si>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</si>
  <si>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</si>
  <si>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</si>
  <si>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</si>
  <si>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</si>
  <si>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</si>
  <si>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</si>
  <si>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</si>
  <si>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</si>
  <si>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</si>
  <si>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</si>
  <si>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</si>
  <si>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</si>
  <si>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</si>
  <si>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</si>
  <si>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</si>
  <si>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</si>
  <si>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</si>
  <si>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</si>
  <si>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</si>
  <si>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</si>
  <si>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</si>
  <si>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</si>
  <si>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</si>
  <si>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</si>
  <si>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</si>
  <si>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</si>
  <si>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</si>
  <si>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</si>
  <si>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</si>
  <si>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</si>
  <si>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</si>
  <si>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</si>
  <si>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</si>
  <si>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</si>
  <si>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</si>
  <si>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</si>
  <si>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</si>
  <si>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</si>
  <si>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</si>
  <si>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</si>
  <si>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</si>
  <si>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</si>
  <si>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</si>
  <si>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</si>
  <si>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</si>
  <si>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</si>
  <si>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</si>
  <si>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</si>
  <si>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</si>
  <si>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</si>
  <si>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</si>
  <si>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</si>
  <si>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</si>
  <si>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</si>
  <si>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</si>
  <si>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</si>
  <si>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</si>
  <si>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</si>
  <si>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</si>
  <si>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</si>
  <si>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</si>
  <si>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</si>
  <si>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</si>
  <si>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</si>
  <si>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</si>
  <si>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</si>
  <si>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</si>
  <si>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</si>
  <si>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</si>
  <si>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</si>
  <si>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</si>
  <si>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</si>
  <si>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</si>
  <si>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</si>
  <si>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</si>
  <si>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</si>
  <si>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</si>
  <si>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</si>
  <si>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</si>
  <si>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</si>
  <si>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</si>
  <si>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</si>
  <si>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</si>
  <si>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</si>
  <si>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</si>
  <si>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</si>
  <si>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</si>
  <si>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</si>
  <si>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</si>
  <si>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</si>
  <si>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</si>
  <si>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</si>
  <si>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</si>
  <si>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</si>
  <si>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</si>
  <si>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</si>
  <si>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</si>
  <si>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</si>
  <si>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</si>
  <si>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</si>
  <si>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</si>
  <si>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</si>
  <si>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</si>
  <si>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</si>
  <si>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</si>
  <si>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</si>
  <si>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</si>
  <si>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</si>
  <si>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</si>
  <si>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</si>
  <si>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</si>
  <si>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</si>
  <si>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</si>
  <si>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</si>
  <si>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</si>
  <si>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</si>
  <si>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</si>
  <si>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</si>
  <si>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</si>
  <si>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</si>
  <si>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</si>
  <si>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</si>
  <si>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</si>
  <si>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</si>
  <si>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</si>
  <si>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</si>
  <si>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</si>
  <si>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</si>
  <si>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</si>
  <si>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</si>
  <si>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</si>
  <si>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</si>
  <si>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</si>
  <si>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</si>
  <si>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</si>
  <si>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</si>
  <si>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</si>
  <si>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</si>
  <si>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</si>
  <si>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</si>
  <si>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</si>
  <si>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</si>
  <si>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</si>
  <si>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</si>
  <si>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</si>
  <si>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</si>
  <si>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</si>
  <si>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</si>
  <si>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</si>
  <si>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</si>
  <si>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</si>
  <si>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</si>
  <si>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</si>
  <si>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</si>
  <si>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</si>
  <si>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</si>
  <si>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</si>
  <si>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</si>
  <si>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</si>
  <si>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</si>
  <si>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</si>
  <si>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</si>
  <si>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</si>
  <si>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</si>
  <si>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</si>
  <si>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</si>
  <si>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</si>
  <si>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</si>
  <si>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</si>
  <si>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</si>
  <si>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</si>
  <si>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</si>
  <si>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</si>
  <si>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</si>
  <si>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</si>
  <si>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</si>
  <si>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</si>
  <si>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</si>
  <si>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</si>
  <si>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</si>
  <si>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</si>
  <si>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</si>
  <si>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</si>
  <si>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</si>
  <si>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</si>
  <si>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</si>
  <si>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</si>
  <si>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</si>
  <si>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</si>
  <si>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</si>
  <si>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</si>
  <si>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</si>
  <si>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</si>
  <si>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</si>
  <si>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</si>
  <si>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</si>
  <si>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</si>
  <si>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</si>
  <si>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</si>
  <si>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</si>
  <si>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</si>
  <si>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</si>
  <si>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</si>
  <si>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</si>
  <si>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</si>
  <si>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</si>
  <si>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</si>
  <si>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</si>
  <si>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</si>
  <si>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</si>
  <si>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</si>
  <si>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</si>
  <si>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</si>
  <si>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</si>
  <si>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</si>
  <si>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</si>
  <si>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</si>
  <si>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</si>
  <si>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</si>
  <si>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</si>
  <si>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</si>
  <si>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</si>
  <si>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</si>
  <si>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</si>
  <si>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</si>
  <si>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</si>
  <si>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</si>
  <si>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</si>
  <si>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</si>
  <si>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</si>
  <si>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</si>
  <si>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</si>
  <si>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</si>
  <si>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</si>
  <si>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</si>
  <si>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</si>
  <si>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</si>
  <si>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</si>
  <si>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</si>
  <si>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</si>
  <si>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</si>
  <si>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</si>
  <si>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</si>
  <si>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</si>
  <si>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</si>
  <si>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</si>
  <si>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</si>
  <si>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</si>
  <si>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</si>
  <si>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</si>
  <si>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</si>
  <si>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</si>
  <si>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</si>
  <si>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</si>
  <si>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</si>
  <si>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</si>
  <si>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</si>
  <si>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</si>
  <si>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</si>
  <si>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</si>
  <si>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</si>
  <si>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</si>
  <si>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</si>
  <si>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</si>
  <si>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</si>
  <si>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</si>
  <si>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</si>
  <si>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</si>
  <si>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</si>
  <si>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</si>
  <si>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</si>
  <si>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</si>
  <si>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</si>
  <si>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</si>
  <si>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</si>
  <si>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</si>
  <si>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</si>
  <si>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</si>
  <si>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</si>
  <si>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</si>
  <si>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</si>
  <si>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</si>
  <si>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</si>
  <si>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</si>
  <si>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</si>
  <si>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</si>
  <si>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</si>
  <si>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</si>
  <si>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</si>
  <si>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</si>
  <si>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</si>
  <si>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</si>
  <si>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</si>
  <si>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</si>
  <si>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</si>
  <si>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</si>
  <si>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</si>
  <si>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</si>
  <si>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</si>
  <si>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</si>
  <si>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</si>
  <si>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</si>
  <si>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</si>
  <si>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</si>
  <si>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</si>
  <si>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</si>
  <si>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</si>
  <si>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</si>
  <si>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</si>
  <si>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</si>
  <si>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</si>
  <si>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</si>
  <si>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</si>
  <si>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</si>
  <si>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</si>
  <si>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</si>
  <si>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</si>
  <si>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</si>
  <si>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</si>
  <si>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</si>
  <si>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</si>
  <si>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</si>
  <si>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</si>
  <si>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</si>
  <si>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</si>
  <si>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</si>
  <si>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</si>
  <si>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</si>
  <si>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</si>
  <si>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</si>
  <si>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</si>
  <si>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</si>
  <si>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</si>
  <si>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</si>
  <si>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</si>
  <si>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</si>
  <si>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</si>
  <si>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</si>
  <si>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</si>
  <si>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</si>
  <si>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</si>
  <si>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</si>
  <si>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</si>
  <si>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</si>
  <si>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</si>
  <si>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</si>
  <si>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</si>
  <si>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</si>
  <si>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</si>
  <si>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</si>
  <si>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</si>
  <si>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</si>
  <si>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</si>
  <si>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</si>
  <si>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</si>
  <si>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</si>
  <si>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</si>
  <si>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</si>
  <si>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</si>
  <si>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</si>
  <si>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</si>
  <si>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</si>
  <si>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</si>
  <si>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</si>
  <si>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</si>
  <si>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</si>
  <si>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</si>
  <si>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</si>
  <si>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</si>
  <si>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</si>
  <si>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</si>
  <si>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</si>
  <si>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</si>
  <si>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</si>
  <si>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</si>
  <si>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</si>
  <si>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</si>
  <si>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</si>
  <si>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</si>
  <si>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</si>
  <si>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</si>
  <si>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</si>
  <si>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</si>
  <si>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</si>
  <si>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</si>
  <si>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</si>
  <si>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</si>
  <si>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</si>
  <si>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</si>
  <si>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</si>
  <si>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</si>
  <si>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</si>
  <si>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</si>
  <si>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</si>
  <si>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</si>
  <si>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</si>
  <si>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</si>
  <si>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</si>
  <si>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</si>
  <si>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</si>
  <si>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</si>
  <si>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</si>
  <si>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</si>
  <si>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</si>
  <si>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</si>
  <si>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</si>
  <si>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</si>
  <si>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</si>
  <si>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</si>
  <si>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</si>
  <si>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</si>
  <si>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</si>
  <si>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</si>
  <si>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</si>
  <si>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</si>
  <si>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</si>
  <si>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</si>
  <si>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</si>
  <si>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</si>
  <si>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</si>
  <si>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</si>
  <si>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</si>
  <si>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</si>
  <si>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</si>
  <si>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</si>
  <si>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</si>
  <si>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</si>
  <si>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</si>
  <si>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</si>
  <si>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</si>
  <si>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</si>
  <si>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</si>
  <si>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</si>
  <si>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</si>
  <si>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</si>
  <si>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</si>
  <si>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</si>
  <si>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</si>
  <si>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</si>
  <si>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</si>
  <si>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</si>
  <si>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</si>
  <si>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</si>
  <si>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</si>
  <si>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</si>
  <si>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</si>
  <si>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</si>
  <si>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</si>
  <si>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</si>
  <si>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</si>
  <si>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</si>
  <si>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</si>
  <si>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</si>
  <si>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</si>
  <si>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</si>
  <si>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</si>
  <si>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</si>
  <si>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</si>
  <si>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</si>
  <si>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</si>
  <si>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</si>
  <si>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</si>
  <si>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</si>
  <si>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</si>
  <si>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</si>
  <si>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</si>
  <si>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</si>
  <si>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</si>
  <si>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</si>
  <si>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</si>
  <si>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</si>
  <si>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</si>
  <si>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</si>
  <si>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</si>
  <si>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</si>
  <si>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</si>
  <si>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</si>
  <si>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</si>
  <si>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</si>
  <si>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</si>
  <si>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</si>
  <si>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</si>
  <si>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</si>
  <si>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</si>
  <si>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</si>
  <si>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</si>
  <si>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</si>
  <si>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</si>
  <si>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</si>
  <si>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</si>
  <si>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</si>
  <si>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</si>
  <si>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</si>
  <si>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</si>
  <si>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</si>
  <si>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</si>
  <si>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</si>
  <si>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</si>
  <si>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</si>
  <si>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</si>
  <si>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</si>
  <si>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</si>
  <si>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</si>
  <si>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</si>
  <si>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</si>
  <si>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</si>
  <si>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</si>
  <si>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</si>
  <si>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</si>
  <si>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</si>
  <si>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</si>
  <si>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</si>
  <si>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</si>
  <si>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</si>
  <si>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</si>
  <si>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</si>
  <si>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</si>
  <si>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</si>
  <si>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</si>
  <si>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</si>
  <si>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</si>
  <si>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</si>
  <si>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</si>
  <si>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</si>
  <si>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</si>
  <si>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</si>
  <si>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</si>
  <si>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</si>
  <si>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</si>
  <si>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</si>
  <si>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</si>
  <si>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</si>
  <si>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</si>
  <si>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</si>
  <si>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</si>
  <si>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</si>
  <si>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</si>
  <si>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</si>
  <si>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</si>
  <si>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</si>
  <si>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</si>
  <si>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</si>
  <si>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</si>
  <si>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</si>
  <si>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</si>
  <si>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</si>
  <si>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</si>
  <si>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</si>
  <si>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</si>
  <si>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</si>
  <si>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</si>
  <si>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</si>
  <si>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</si>
  <si>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</si>
  <si>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</si>
  <si>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</si>
  <si>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</si>
  <si>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</si>
  <si>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</si>
  <si>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</si>
  <si>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</si>
  <si>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</si>
  <si>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</si>
  <si>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</si>
  <si>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</si>
  <si>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</si>
  <si>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</si>
  <si>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</si>
  <si>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</si>
  <si>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</si>
  <si>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</si>
  <si>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</si>
  <si>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</si>
  <si>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</si>
  <si>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</si>
  <si>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</si>
  <si>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</si>
  <si>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</si>
  <si>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</si>
  <si>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</si>
  <si>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</si>
  <si>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</si>
  <si>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</si>
  <si>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</si>
  <si>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</si>
  <si>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</si>
  <si>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</si>
  <si>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</si>
  <si>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</si>
  <si>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</si>
  <si>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</si>
  <si>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</si>
  <si>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</si>
  <si>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</si>
  <si>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</si>
  <si>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</si>
  <si>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</si>
  <si>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</si>
  <si>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</si>
  <si>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</si>
  <si>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</si>
  <si>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</si>
  <si>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</si>
  <si>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</si>
  <si>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</si>
  <si>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</si>
  <si>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</si>
  <si>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</si>
  <si>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</si>
  <si>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</si>
  <si>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</si>
  <si>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</si>
  <si>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</si>
  <si>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</si>
  <si>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</si>
  <si>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</si>
  <si>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</si>
  <si>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</si>
  <si>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</si>
  <si>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</si>
  <si>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</si>
  <si>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</si>
  <si>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</si>
  <si>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</si>
  <si>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</si>
  <si>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</si>
  <si>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</si>
  <si>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</si>
  <si>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</si>
  <si>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</si>
  <si>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</si>
  <si>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</si>
  <si>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</si>
  <si>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</si>
  <si>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</si>
  <si>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</si>
  <si>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</si>
  <si>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</si>
  <si>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</si>
  <si>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</si>
  <si>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</si>
  <si>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</si>
  <si>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</si>
  <si>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</si>
  <si>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</si>
  <si>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</si>
  <si>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</si>
  <si>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</si>
  <si>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</si>
  <si>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</si>
  <si>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</si>
  <si>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</si>
  <si>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</si>
  <si>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</si>
  <si>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</si>
  <si>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</si>
  <si>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</si>
  <si>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</si>
  <si>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</si>
  <si>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</si>
  <si>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</si>
  <si>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</si>
  <si>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</si>
  <si>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</si>
  <si>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</si>
  <si>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</si>
  <si>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</si>
  <si>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</si>
  <si>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</si>
  <si>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</si>
  <si>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</si>
  <si>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</si>
  <si>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</si>
  <si>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</si>
  <si>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</si>
  <si>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</si>
  <si>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</si>
  <si>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</si>
  <si>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</si>
  <si>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</si>
  <si>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</si>
  <si>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</si>
  <si>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</si>
  <si>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</si>
  <si>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</si>
  <si>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</si>
  <si>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</si>
  <si>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</si>
  <si>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</si>
  <si>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</si>
  <si>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</si>
  <si>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</si>
  <si>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</si>
  <si>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</si>
  <si>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</si>
  <si>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</si>
  <si>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</si>
  <si>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</si>
  <si>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</si>
  <si>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</si>
  <si>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</si>
  <si>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</si>
  <si>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</si>
  <si>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</si>
  <si>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</si>
  <si>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</si>
  <si>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</si>
  <si>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</si>
  <si>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</si>
  <si>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</si>
  <si>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</si>
  <si>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</si>
  <si>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</si>
  <si>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</si>
  <si>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</si>
  <si>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</si>
  <si>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</si>
  <si>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</si>
  <si>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</si>
  <si>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</si>
  <si>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</si>
  <si>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</si>
  <si>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</si>
  <si>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</si>
  <si>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</si>
  <si>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</si>
  <si>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</si>
  <si>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</si>
  <si>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</si>
  <si>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</si>
  <si>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</si>
  <si>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</si>
  <si>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</si>
  <si>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</si>
  <si>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</si>
  <si>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</si>
  <si>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</si>
  <si>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</si>
  <si>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</si>
  <si>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</si>
  <si>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</si>
  <si>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</si>
  <si>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</si>
  <si>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</si>
  <si>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</si>
  <si>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</si>
  <si>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</si>
  <si>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</si>
  <si>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</si>
  <si>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</si>
  <si>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</si>
  <si>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</si>
  <si>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</si>
  <si>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</si>
  <si>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</si>
  <si>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</si>
  <si>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</si>
  <si>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</si>
  <si>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</si>
  <si>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</si>
  <si>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</si>
  <si>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</si>
  <si>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</si>
  <si>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</si>
  <si>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</si>
  <si>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</si>
  <si>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</si>
  <si>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</si>
  <si>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</si>
  <si>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</si>
  <si>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</si>
  <si>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</si>
  <si>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</si>
  <si>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</si>
  <si>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</si>
  <si>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</si>
  <si>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</si>
  <si>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</si>
  <si>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</si>
  <si>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</si>
  <si>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</si>
  <si>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</si>
  <si>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</si>
  <si>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</si>
  <si>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</si>
  <si>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</si>
  <si>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</si>
  <si>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</si>
  <si>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</si>
  <si>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</si>
  <si>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</si>
  <si>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</si>
  <si>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</si>
  <si>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</si>
  <si>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</si>
  <si>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</si>
  <si>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</si>
  <si>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</si>
  <si>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</si>
  <si>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</si>
  <si>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</si>
  <si>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</si>
  <si>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</si>
  <si>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</si>
  <si>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</si>
  <si>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</si>
  <si>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</si>
  <si>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</si>
  <si>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</si>
  <si>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</si>
  <si>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</si>
  <si>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</si>
  <si>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</si>
  <si>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</si>
  <si>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</si>
  <si>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</si>
  <si>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</si>
  <si>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</si>
  <si>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</si>
  <si>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</si>
  <si>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</si>
  <si>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</si>
  <si>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</si>
  <si>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</si>
  <si>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</si>
  <si>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</si>
  <si>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</si>
  <si>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</si>
  <si>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</si>
  <si>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</si>
  <si>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</si>
  <si>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</si>
  <si>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</si>
  <si>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</si>
  <si>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</si>
  <si>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</si>
  <si>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</si>
  <si>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</si>
  <si>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</si>
  <si>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</si>
  <si>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</si>
  <si>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</si>
  <si>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</si>
  <si>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</si>
  <si>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</si>
  <si>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</si>
  <si>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</si>
  <si>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</si>
  <si>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</si>
  <si>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</si>
  <si>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</si>
  <si>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</si>
  <si>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</si>
  <si>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</si>
  <si>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</si>
  <si>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</si>
  <si>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</si>
  <si>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</si>
  <si>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</si>
  <si>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</si>
  <si>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</si>
  <si>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</si>
  <si>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</si>
  <si>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</si>
  <si>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</si>
  <si>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</si>
  <si>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</si>
  <si>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</si>
  <si>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</si>
  <si>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</si>
  <si>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</si>
  <si>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</si>
  <si>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</si>
  <si>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</si>
  <si>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</si>
  <si>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</si>
  <si>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</si>
  <si>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</si>
  <si>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</si>
  <si>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</si>
  <si>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</si>
  <si>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</si>
  <si>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</si>
  <si>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</si>
  <si>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</si>
  <si>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</si>
  <si>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</si>
  <si>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</si>
  <si>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</si>
  <si>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</si>
  <si>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</si>
  <si>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</si>
  <si>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</si>
  <si>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</si>
  <si>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</si>
  <si>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</si>
  <si>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</si>
  <si>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</si>
  <si>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</si>
  <si>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</si>
  <si>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</si>
  <si>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</si>
  <si>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</si>
  <si>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</si>
  <si>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</si>
  <si>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</si>
  <si>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</si>
  <si>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</si>
  <si>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</si>
  <si>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</si>
  <si>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</si>
  <si>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</si>
  <si>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</si>
  <si>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</si>
  <si>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</si>
  <si>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</si>
  <si>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</si>
  <si>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</si>
  <si>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</si>
  <si>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</si>
  <si>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</si>
  <si>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</si>
  <si>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</si>
  <si>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</si>
  <si>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</si>
  <si>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</si>
  <si>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</si>
  <si>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</si>
  <si>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</si>
  <si>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</si>
  <si>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</si>
  <si>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</si>
  <si>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</si>
  <si>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</si>
  <si>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</si>
  <si>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</si>
  <si>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</si>
  <si>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</si>
  <si>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</si>
  <si>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</si>
  <si>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</si>
  <si>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</si>
  <si>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</si>
  <si>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</si>
  <si>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</si>
  <si>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</si>
  <si>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</si>
  <si>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</si>
  <si>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</si>
  <si>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</si>
  <si>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</si>
  <si>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</si>
  <si>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</si>
  <si>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</si>
  <si>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</si>
  <si>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</si>
  <si>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</si>
  <si>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</si>
  <si>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</si>
  <si>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</si>
  <si>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</si>
  <si>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</si>
  <si>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</si>
  <si>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</si>
  <si>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</si>
  <si>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</si>
  <si>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</si>
  <si>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</si>
  <si>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</si>
  <si>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</si>
  <si>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</si>
  <si>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</si>
  <si>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</si>
  <si>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</si>
  <si>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</si>
  <si>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</si>
  <si>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</si>
  <si>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</si>
  <si>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</si>
  <si>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</si>
  <si>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</si>
  <si>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</si>
  <si>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</si>
  <si>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</si>
  <si>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</si>
  <si>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</si>
  <si>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</si>
  <si>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</si>
  <si>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</si>
  <si>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</si>
  <si>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</si>
  <si>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</si>
  <si>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</si>
  <si>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</si>
  <si>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</si>
  <si>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</si>
  <si>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</si>
  <si>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</si>
  <si>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</si>
  <si>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</si>
  <si>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</si>
  <si>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</si>
  <si>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</si>
  <si>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</si>
  <si>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</si>
  <si>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</si>
  <si>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</si>
  <si>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</si>
  <si>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</si>
  <si>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</si>
  <si>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</si>
  <si>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</si>
  <si>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</si>
  <si>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</si>
  <si>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</si>
  <si>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</si>
  <si>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</si>
  <si>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</si>
  <si>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</si>
  <si>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</si>
  <si>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</si>
  <si>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</si>
  <si>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</si>
  <si>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</si>
  <si>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</si>
  <si>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</si>
  <si>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</si>
  <si>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</si>
  <si>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</si>
  <si>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</si>
  <si>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</si>
  <si>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</si>
  <si>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</si>
  <si>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</si>
  <si>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</si>
  <si>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</si>
  <si>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</si>
  <si>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</si>
  <si>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</si>
  <si>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</si>
  <si>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</si>
  <si>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</si>
  <si>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</si>
  <si>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</si>
  <si>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</si>
  <si>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</si>
  <si>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</si>
  <si>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</si>
  <si>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</si>
  <si>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</si>
  <si>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</si>
  <si>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</si>
  <si>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</si>
  <si>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</si>
  <si>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</si>
  <si>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</si>
  <si>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</si>
  <si>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</si>
  <si>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</si>
  <si>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</si>
  <si>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</si>
  <si>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</si>
  <si>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</si>
  <si>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</si>
  <si>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</si>
  <si>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</si>
  <si>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</si>
  <si>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</si>
  <si>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</si>
  <si>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</si>
  <si>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</si>
  <si>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</si>
  <si>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</si>
  <si>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</si>
  <si>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</si>
  <si>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</si>
  <si>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</si>
  <si>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</si>
  <si>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</si>
  <si>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</si>
  <si>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</si>
  <si>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</si>
  <si>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</si>
  <si>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</si>
  <si>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</si>
  <si>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</si>
  <si>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</si>
  <si>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</si>
  <si>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</si>
  <si>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</si>
  <si>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</si>
  <si>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</si>
  <si>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</si>
  <si>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</si>
  <si>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</si>
  <si>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</si>
  <si>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</si>
  <si>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</si>
  <si>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</si>
  <si>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</si>
  <si>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</si>
  <si>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</si>
  <si>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</si>
  <si>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</si>
  <si>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</si>
  <si>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</si>
  <si>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</si>
  <si>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</si>
  <si>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</si>
  <si>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</si>
  <si>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</si>
  <si>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</si>
  <si>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</si>
  <si>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</si>
  <si>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</si>
  <si>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</si>
  <si>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</si>
  <si>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</si>
  <si>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</si>
  <si>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</si>
  <si>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</si>
  <si>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</si>
  <si>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</si>
  <si>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</si>
  <si>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</si>
  <si>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</si>
  <si>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</si>
  <si>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</si>
  <si>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</si>
  <si>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</si>
  <si>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</si>
  <si>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</si>
  <si>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</si>
  <si>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</si>
  <si>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</si>
  <si>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</si>
  <si>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</si>
  <si>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</si>
  <si>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</si>
  <si>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</si>
  <si>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</si>
  <si>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</si>
  <si>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</si>
  <si>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</si>
  <si>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</si>
  <si>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</si>
  <si>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</si>
  <si>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</si>
  <si>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</si>
  <si>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</si>
  <si>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</si>
  <si>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</si>
  <si>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</si>
  <si>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</si>
  <si>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</si>
  <si>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</si>
  <si>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</si>
  <si>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</si>
  <si>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</si>
  <si>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</si>
  <si>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</si>
  <si>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</si>
  <si>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</si>
  <si>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</si>
  <si>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</si>
  <si>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</si>
  <si>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</si>
  <si>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</si>
  <si>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</si>
  <si>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</si>
  <si>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</si>
  <si>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</si>
  <si>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</si>
  <si>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</si>
  <si>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</si>
  <si>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</si>
  <si>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</si>
  <si>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</si>
  <si>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</si>
  <si>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</si>
  <si>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</si>
  <si>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</si>
  <si>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</si>
  <si>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</si>
  <si>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</si>
  <si>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</si>
  <si>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</si>
  <si>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</si>
  <si>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</si>
  <si>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</si>
  <si>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</si>
  <si>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</si>
  <si>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</si>
  <si>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</si>
  <si>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</si>
  <si>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</si>
  <si>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</si>
  <si>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</si>
  <si>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</si>
  <si>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</si>
  <si>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</si>
  <si>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</si>
  <si>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</si>
  <si>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</si>
  <si>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</si>
  <si>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</si>
  <si>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</si>
  <si>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</si>
  <si>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</si>
  <si>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</si>
  <si>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</si>
  <si>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</si>
  <si>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</si>
  <si>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</si>
  <si>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</si>
  <si>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</si>
  <si>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</si>
  <si>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</si>
  <si>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</si>
  <si>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</si>
  <si>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</si>
  <si>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</si>
  <si>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</si>
  <si>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</si>
  <si>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</si>
  <si>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</si>
  <si>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</si>
  <si>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</si>
  <si>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</si>
  <si>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</si>
  <si>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</si>
  <si>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</si>
  <si>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</si>
  <si>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</si>
  <si>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</si>
  <si>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</si>
  <si>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</si>
  <si>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</si>
  <si>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</si>
  <si>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</si>
  <si>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</si>
  <si>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</si>
  <si>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</si>
  <si>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</si>
  <si>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</si>
  <si>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</si>
  <si>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</si>
  <si>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</si>
  <si>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</si>
  <si>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</si>
  <si>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</si>
  <si>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</si>
  <si>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</si>
  <si>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</si>
  <si>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</si>
  <si>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</si>
  <si>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</si>
  <si>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</si>
  <si>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</si>
  <si>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</si>
  <si>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</si>
  <si>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</si>
  <si>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</si>
  <si>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</si>
  <si>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</si>
  <si>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</si>
  <si>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</si>
  <si>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</si>
  <si>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</si>
  <si>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</si>
  <si>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</si>
  <si>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</si>
  <si>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</si>
  <si>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</si>
  <si>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</si>
  <si>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</si>
  <si>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</si>
  <si>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</si>
  <si>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</si>
  <si>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</si>
  <si>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</si>
  <si>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</si>
  <si>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</si>
  <si>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</si>
  <si>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</si>
  <si>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</si>
  <si>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</si>
  <si>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</si>
  <si>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</si>
  <si>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</si>
  <si>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</si>
  <si>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</si>
  <si>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</si>
  <si>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</si>
  <si>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</si>
  <si>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</si>
  <si>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</si>
  <si>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</si>
  <si>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</si>
  <si>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</si>
  <si>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</si>
  <si>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</si>
  <si>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</si>
  <si>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</si>
  <si>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</si>
  <si>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</si>
  <si>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</si>
  <si>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</si>
  <si>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</si>
  <si>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</si>
  <si>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</si>
  <si>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</si>
  <si>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</si>
  <si>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</si>
  <si>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</si>
  <si>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</si>
  <si>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</si>
  <si>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</si>
  <si>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</si>
  <si>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</si>
  <si>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</si>
  <si>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</si>
  <si>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</si>
  <si>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</si>
  <si>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</si>
  <si>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</si>
  <si>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</si>
  <si>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</si>
  <si>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</si>
  <si>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</si>
  <si>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</si>
  <si>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</si>
  <si>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</si>
  <si>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</si>
  <si>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</si>
  <si>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</si>
  <si>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</si>
  <si>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</si>
  <si>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</si>
  <si>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</si>
  <si>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</si>
  <si>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</si>
  <si>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</si>
  <si>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</si>
  <si>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</si>
  <si>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</si>
  <si>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</si>
  <si>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</si>
  <si>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</si>
  <si>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</si>
  <si>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</si>
  <si>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</si>
  <si>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</si>
  <si>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</si>
  <si>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</si>
  <si>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</si>
  <si>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</si>
  <si>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</si>
  <si>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</si>
  <si>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</si>
  <si>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</si>
  <si>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</si>
  <si>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</si>
  <si>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</si>
  <si>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</si>
  <si>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</si>
  <si>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</si>
  <si>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</si>
  <si>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</si>
  <si>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</si>
  <si>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</si>
  <si>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</si>
  <si>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</si>
  <si>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</si>
  <si>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</si>
  <si>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</si>
  <si>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</si>
  <si>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</si>
  <si>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</si>
  <si>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</si>
  <si>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</si>
  <si>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</si>
  <si>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</si>
  <si>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</si>
  <si>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</si>
  <si>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</si>
  <si>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</si>
  <si>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</si>
  <si>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</si>
  <si>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</si>
  <si>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</si>
  <si>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</si>
  <si>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</si>
  <si>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</si>
  <si>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</si>
  <si>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</si>
  <si>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</si>
  <si>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</si>
  <si>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</si>
  <si>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</si>
  <si>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</si>
  <si>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</si>
  <si>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</si>
  <si>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</si>
  <si>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</si>
  <si>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</si>
  <si>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</si>
  <si>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</si>
  <si>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</si>
  <si>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</si>
  <si>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</si>
  <si>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</si>
  <si>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</si>
  <si>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</si>
  <si>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</si>
  <si>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</si>
  <si>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</si>
  <si>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</si>
  <si>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</si>
  <si>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</si>
  <si>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</si>
  <si>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</si>
  <si>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</si>
  <si>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</si>
  <si>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</si>
  <si>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</si>
  <si>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</si>
  <si>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</si>
  <si>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</si>
  <si>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</si>
  <si>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</si>
  <si>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</si>
  <si>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</si>
  <si>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</si>
  <si>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</si>
  <si>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</si>
  <si>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</si>
  <si>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</si>
  <si>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</si>
  <si>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</si>
  <si>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</si>
  <si>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</si>
  <si>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</si>
  <si>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</si>
  <si>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</si>
  <si>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</si>
  <si>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</si>
  <si>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</si>
  <si>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</si>
  <si>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</si>
  <si>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</si>
  <si>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</si>
  <si>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</si>
  <si>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</si>
  <si>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</si>
  <si>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</si>
  <si>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</si>
  <si>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</si>
  <si>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</si>
  <si>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</si>
  <si>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</si>
  <si>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</si>
  <si>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</si>
  <si>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</si>
  <si>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</si>
  <si>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</si>
  <si>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</si>
  <si>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</si>
  <si>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</si>
  <si>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</si>
  <si>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</si>
  <si>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</si>
  <si>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</si>
  <si>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</si>
  <si>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</si>
  <si>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</si>
  <si>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</si>
  <si>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</si>
  <si>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</si>
  <si>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</si>
  <si>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</si>
  <si>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</si>
  <si>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</si>
  <si>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</si>
  <si>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</si>
  <si>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</si>
  <si>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</si>
  <si>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</si>
  <si>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</si>
  <si>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</si>
  <si>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</si>
  <si>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</si>
  <si>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</si>
  <si>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</si>
  <si>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</si>
  <si>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</si>
  <si>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</si>
  <si>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</si>
  <si>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</si>
  <si>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</si>
  <si>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</si>
  <si>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</si>
  <si>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</si>
  <si>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</si>
  <si>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</si>
  <si>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</si>
  <si>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</si>
  <si>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</si>
  <si>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</si>
  <si>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</si>
  <si>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</si>
  <si>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</si>
  <si>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</si>
  <si>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</si>
  <si>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</si>
  <si>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</si>
  <si>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</si>
  <si>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</si>
  <si>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</si>
  <si>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</si>
  <si>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</si>
  <si>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</si>
  <si>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</si>
  <si>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</si>
  <si>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</si>
  <si>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</si>
  <si>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</si>
  <si>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</si>
  <si>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</si>
  <si>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</si>
  <si>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</si>
  <si>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</si>
  <si>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</si>
  <si>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</si>
  <si>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</si>
  <si>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</si>
  <si>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</si>
  <si>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</si>
  <si>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</si>
  <si>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</si>
  <si>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</si>
  <si>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</si>
  <si>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</si>
  <si>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</si>
  <si>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</si>
  <si>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</si>
  <si>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</si>
  <si>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</si>
  <si>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</si>
  <si>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</si>
  <si>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</si>
  <si>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</si>
  <si>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</si>
  <si>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</si>
  <si>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</si>
  <si>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</si>
  <si>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</si>
  <si>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</si>
  <si>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</si>
  <si>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</si>
  <si>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</si>
  <si>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</si>
  <si>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</si>
  <si>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</si>
  <si>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</si>
  <si>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</si>
  <si>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</si>
  <si>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</si>
  <si>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</si>
  <si>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</si>
  <si>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</si>
  <si>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</si>
  <si>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</si>
  <si>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</si>
  <si>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</si>
  <si>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</si>
  <si>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</si>
  <si>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</si>
  <si>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</si>
  <si>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</si>
  <si>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</si>
  <si>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</si>
  <si>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</si>
  <si>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</si>
  <si>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</si>
  <si>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</si>
  <si>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</si>
  <si>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</si>
  <si>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</si>
  <si>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</si>
  <si>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</si>
  <si>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</si>
  <si>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</si>
  <si>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</si>
  <si>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</si>
  <si>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</si>
  <si>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</si>
  <si>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</si>
  <si>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</si>
  <si>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</si>
  <si>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</si>
  <si>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</si>
  <si>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</si>
  <si>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</si>
  <si>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</si>
  <si>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</si>
  <si>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</si>
  <si>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</si>
  <si>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</si>
  <si>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</si>
  <si>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</si>
  <si>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</si>
  <si>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</si>
  <si>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</si>
  <si>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</si>
  <si>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</si>
  <si>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</si>
  <si>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</si>
  <si>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</si>
  <si>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</si>
  <si>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</si>
  <si>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</si>
  <si>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</si>
  <si>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</si>
  <si>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</si>
  <si>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</si>
  <si>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</si>
  <si>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</si>
  <si>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</si>
  <si>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</si>
  <si>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</si>
  <si>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</si>
  <si>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</si>
  <si>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</si>
  <si>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</si>
  <si>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</si>
  <si>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</si>
  <si>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</si>
  <si>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</si>
  <si>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</si>
  <si>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</si>
  <si>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</si>
  <si>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</si>
  <si>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</si>
  <si>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</si>
  <si>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</si>
  <si>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</si>
  <si>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</si>
  <si>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</si>
  <si>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</si>
  <si>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</si>
  <si>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</si>
  <si>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</si>
  <si>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</si>
  <si>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</si>
  <si>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</si>
  <si>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</si>
  <si>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</si>
  <si>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</si>
  <si>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</si>
  <si>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</si>
  <si>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</si>
  <si>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</si>
  <si>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</si>
  <si>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</si>
  <si>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</si>
  <si>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</si>
  <si>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</si>
  <si>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</si>
  <si>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</si>
  <si>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</si>
  <si>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</si>
  <si>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</si>
  <si>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</si>
  <si>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</si>
  <si>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</si>
  <si>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</si>
  <si>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</si>
  <si>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</si>
  <si>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</si>
  <si>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</si>
  <si>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</si>
  <si>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</si>
  <si>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</si>
  <si>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</si>
  <si>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</si>
  <si>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</si>
  <si>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</si>
  <si>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</si>
  <si>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</si>
  <si>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</si>
  <si>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</si>
  <si>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</si>
  <si>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</si>
  <si>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</si>
  <si>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</si>
  <si>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</si>
  <si>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</si>
  <si>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</si>
  <si>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</si>
  <si>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</si>
  <si>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</si>
  <si>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</si>
  <si>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</si>
  <si>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</si>
  <si>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</si>
  <si>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</si>
  <si>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</si>
  <si>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</si>
  <si>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</si>
  <si>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</si>
  <si>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</si>
  <si>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</si>
  <si>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</si>
  <si>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</si>
  <si>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</si>
  <si>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</si>
  <si>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</si>
  <si>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</si>
  <si>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</si>
  <si>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</si>
  <si>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</si>
  <si>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</si>
  <si>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</si>
  <si>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</si>
  <si>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</si>
  <si>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</si>
  <si>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</si>
  <si>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</si>
  <si>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</si>
  <si>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</si>
  <si>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</si>
  <si>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</si>
  <si>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</si>
  <si>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</si>
  <si>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</si>
  <si>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</si>
  <si>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</si>
  <si>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</si>
  <si>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</si>
  <si>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</si>
  <si>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</si>
  <si>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</si>
  <si>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</si>
  <si>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</si>
  <si>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</si>
  <si>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</si>
  <si>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</si>
  <si>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</si>
  <si>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</si>
  <si>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</si>
  <si>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</si>
  <si>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</si>
  <si>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</si>
  <si>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</si>
  <si>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</si>
  <si>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</si>
  <si>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</si>
  <si>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</si>
  <si>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</si>
  <si>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</si>
  <si>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</si>
  <si>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</si>
  <si>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</si>
  <si>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</si>
  <si>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</si>
  <si>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</si>
  <si>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</si>
  <si>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</si>
  <si>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</si>
  <si>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</si>
  <si>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</si>
  <si>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</si>
  <si>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</si>
  <si>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</si>
  <si>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</si>
  <si>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</si>
  <si>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</si>
  <si>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</si>
  <si>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</si>
  <si>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</si>
  <si>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</si>
  <si>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</si>
  <si>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</si>
  <si>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</si>
  <si>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</si>
  <si>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</si>
  <si>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</si>
  <si>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</si>
  <si>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</si>
  <si>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</si>
  <si>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</si>
  <si>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</si>
  <si>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</si>
  <si>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</si>
  <si>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</si>
  <si>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</si>
  <si>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</si>
  <si>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</si>
  <si>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</si>
  <si>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</si>
  <si>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</si>
  <si>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</si>
  <si>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</si>
  <si>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</si>
  <si>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</si>
  <si>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</si>
  <si>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</si>
  <si>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</si>
  <si>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</si>
  <si>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</si>
  <si>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</si>
  <si>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</si>
  <si>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</si>
  <si>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</si>
  <si>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</si>
  <si>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</si>
  <si>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</si>
  <si>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</si>
  <si>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</si>
  <si>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</si>
  <si>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</si>
  <si>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</si>
  <si>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</si>
  <si>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</si>
  <si>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</si>
  <si>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</si>
  <si>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</si>
  <si>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</si>
  <si>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</si>
  <si>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</si>
  <si>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</si>
  <si>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</si>
  <si>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</si>
  <si>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</si>
  <si>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</si>
  <si>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</si>
  <si>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</si>
  <si>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</si>
  <si>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</si>
  <si>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</si>
  <si>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</si>
  <si>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</si>
  <si>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</si>
  <si>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</si>
  <si>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</si>
  <si>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</si>
  <si>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</si>
  <si>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</si>
  <si>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</si>
  <si>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</si>
  <si>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</si>
  <si>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</si>
  <si>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</si>
  <si>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</si>
  <si>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</si>
  <si>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</si>
  <si>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</si>
  <si>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</si>
  <si>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</si>
  <si>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</si>
  <si>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</si>
  <si>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</si>
  <si>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</si>
  <si>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</si>
  <si>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</si>
  <si>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</si>
  <si>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</si>
  <si>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</si>
  <si>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</si>
  <si>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</si>
  <si>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</si>
  <si>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</si>
  <si>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</si>
  <si>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</si>
  <si>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</si>
  <si>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</si>
  <si>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</si>
  <si>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</si>
  <si>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</si>
  <si>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</si>
  <si>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</si>
  <si>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</si>
  <si>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</si>
  <si>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</si>
  <si>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</si>
  <si>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</si>
  <si>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</si>
  <si>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</si>
  <si>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</si>
  <si>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</si>
  <si>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</si>
  <si>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</si>
  <si>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</si>
  <si>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</si>
  <si>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</si>
  <si>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</si>
  <si>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</si>
  <si>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</si>
  <si>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</si>
  <si>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</si>
  <si>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</si>
  <si>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</si>
  <si>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</si>
  <si>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</si>
  <si>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</si>
  <si>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</si>
  <si>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</si>
  <si>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</si>
  <si>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</si>
  <si>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</si>
  <si>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</si>
  <si>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</si>
  <si>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</si>
  <si>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</si>
  <si>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</si>
  <si>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</si>
  <si>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</si>
  <si>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</si>
  <si>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</si>
  <si>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</si>
  <si>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</si>
  <si>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</si>
  <si>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</si>
  <si>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</si>
  <si>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</si>
  <si>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</si>
  <si>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</si>
  <si>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</si>
  <si>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</si>
  <si>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</si>
  <si>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</si>
  <si>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</si>
  <si>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</si>
  <si>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</si>
  <si>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</si>
  <si>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</si>
  <si>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</si>
  <si>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</si>
  <si>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</si>
  <si>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</si>
  <si>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</si>
  <si>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</si>
  <si>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</si>
  <si>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</si>
  <si>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</si>
  <si>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</si>
  <si>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</si>
  <si>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</si>
  <si>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</si>
  <si>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</si>
  <si>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</si>
  <si>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</si>
  <si>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</si>
  <si>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</si>
  <si>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</si>
  <si>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</si>
  <si>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</si>
  <si>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</si>
  <si>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</si>
  <si>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</si>
  <si>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</si>
  <si>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</si>
  <si>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</si>
  <si>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</si>
  <si>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</si>
  <si>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</si>
  <si>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</si>
  <si>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</si>
  <si>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</si>
  <si>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</si>
  <si>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</si>
  <si>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</si>
  <si>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</si>
  <si>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</si>
  <si>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</si>
  <si>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</si>
  <si>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</si>
  <si>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</si>
  <si>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</si>
  <si>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</si>
  <si>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</si>
  <si>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</si>
  <si>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</si>
  <si>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</si>
  <si>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</si>
  <si>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</si>
  <si>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</si>
  <si>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</si>
  <si>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</si>
  <si>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</si>
  <si>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</si>
  <si>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</si>
  <si>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</si>
  <si>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</si>
  <si>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</si>
  <si>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</si>
  <si>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</si>
  <si>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</si>
  <si>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</si>
  <si>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</si>
  <si>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</si>
  <si>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</si>
  <si>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</si>
  <si>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</si>
  <si>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</si>
  <si>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</si>
  <si>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</si>
  <si>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</si>
  <si>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</si>
  <si>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</si>
  <si>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</si>
  <si>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</si>
  <si>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</si>
  <si>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</si>
  <si>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</si>
  <si>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</si>
  <si>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</si>
  <si>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</si>
  <si>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</si>
  <si>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</si>
  <si>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</si>
  <si>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</si>
  <si>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</si>
  <si>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</si>
  <si>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</si>
  <si>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</si>
  <si>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</si>
  <si>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</si>
  <si>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</si>
  <si>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</si>
  <si>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</si>
  <si>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</si>
  <si>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</si>
  <si>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</si>
  <si>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</si>
  <si>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</si>
  <si>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</si>
  <si>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</si>
  <si>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</si>
  <si>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</si>
  <si>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</si>
  <si>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</si>
  <si>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</si>
  <si>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</si>
  <si>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</si>
  <si>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</si>
  <si>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</si>
  <si>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</si>
  <si>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</si>
  <si>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</si>
  <si>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</si>
  <si>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</si>
  <si>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</si>
  <si>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</si>
  <si>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</si>
  <si>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</si>
  <si>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</si>
  <si>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</si>
  <si>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</si>
  <si>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</si>
  <si>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</si>
  <si>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</si>
  <si>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</si>
  <si>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</si>
  <si>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</si>
  <si>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</si>
  <si>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</si>
  <si>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</si>
  <si>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</si>
  <si>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</si>
  <si>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</si>
  <si>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</si>
  <si>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</si>
  <si>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</si>
  <si>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</si>
  <si>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</si>
  <si>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</si>
  <si>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</si>
  <si>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</si>
  <si>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</si>
  <si>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</si>
  <si>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</si>
  <si>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</si>
  <si>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</si>
  <si>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</si>
  <si>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</si>
  <si>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</si>
  <si>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</si>
  <si>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</si>
  <si>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</si>
  <si>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</si>
  <si>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</si>
  <si>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</si>
  <si>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</si>
  <si>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</si>
  <si>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</si>
  <si>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</si>
  <si>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</si>
  <si>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</si>
  <si>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</si>
  <si>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</si>
  <si>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</si>
  <si>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</si>
  <si>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</si>
  <si>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</si>
  <si>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</si>
  <si>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</si>
  <si>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</si>
  <si>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</si>
  <si>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</si>
  <si>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</si>
  <si>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</si>
  <si>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</si>
  <si>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</si>
  <si>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</si>
  <si>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</si>
  <si>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</si>
  <si>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</si>
  <si>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</si>
  <si>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</si>
  <si>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</si>
  <si>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</si>
  <si>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</si>
  <si>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</si>
  <si>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</si>
  <si>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</si>
  <si>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</si>
  <si>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</si>
  <si>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</si>
  <si>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</si>
  <si>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</si>
  <si>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</si>
  <si>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</si>
  <si>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</si>
  <si>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</si>
  <si>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</si>
  <si>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</si>
  <si>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</si>
  <si>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</si>
  <si>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</si>
  <si>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</si>
  <si>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</si>
  <si>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</si>
  <si>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</si>
  <si>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</si>
  <si>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</si>
  <si>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</si>
  <si>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</si>
  <si>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</si>
  <si>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</si>
  <si>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</si>
  <si>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</si>
  <si>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</si>
  <si>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</si>
  <si>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</si>
  <si>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</si>
  <si>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</si>
  <si>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</si>
  <si>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</si>
  <si>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</si>
  <si>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</si>
  <si>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</si>
  <si>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</si>
  <si>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</si>
  <si>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</si>
  <si>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</si>
  <si>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</si>
  <si>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</si>
  <si>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</si>
  <si>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</si>
  <si>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</si>
  <si>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</si>
  <si>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</si>
  <si>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</si>
  <si>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</si>
  <si>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</si>
  <si>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</si>
  <si>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</si>
  <si>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</si>
  <si>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</si>
  <si>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</si>
  <si>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</si>
  <si>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</si>
  <si>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</si>
  <si>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</si>
  <si>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</si>
  <si>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</si>
  <si>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</si>
  <si>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</si>
  <si>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</si>
  <si>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</si>
  <si>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</si>
  <si>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</si>
  <si>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</si>
  <si>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</si>
  <si>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</si>
  <si>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</si>
  <si>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</si>
  <si>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</si>
  <si>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</si>
  <si>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</si>
  <si>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</si>
  <si>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</si>
  <si>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</si>
  <si>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</si>
  <si>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</si>
  <si>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</si>
  <si>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</si>
  <si>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</si>
  <si>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</si>
  <si>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</si>
  <si>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</si>
  <si>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</si>
  <si>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</si>
  <si>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</si>
  <si>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</si>
  <si>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</si>
  <si>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</si>
  <si>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</si>
  <si>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</si>
  <si>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</si>
  <si>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</si>
  <si>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</si>
  <si>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</si>
  <si>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</si>
  <si>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</si>
  <si>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</si>
  <si>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</si>
  <si>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</si>
  <si>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</si>
  <si>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</si>
  <si>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</si>
  <si>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</si>
  <si>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</si>
  <si>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</si>
  <si>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</si>
  <si>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</si>
  <si>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</si>
  <si>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</si>
  <si>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</si>
  <si>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</si>
  <si>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</si>
  <si>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</si>
  <si>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</si>
  <si>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</si>
  <si>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</si>
  <si>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</si>
  <si>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</si>
  <si>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</si>
  <si>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</si>
  <si>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</si>
  <si>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</si>
  <si>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</si>
  <si>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</si>
  <si>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</si>
  <si>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</si>
  <si>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</si>
  <si>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</si>
  <si>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</si>
  <si>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</si>
  <si>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</si>
  <si>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</si>
  <si>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</si>
  <si>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</si>
  <si>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</si>
  <si>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</si>
  <si>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</si>
  <si>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</si>
  <si>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</si>
  <si>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</si>
  <si>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</si>
  <si>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</si>
  <si>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</si>
  <si>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</si>
  <si>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</si>
  <si>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</si>
  <si>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</si>
  <si>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</si>
  <si>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</si>
  <si>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</si>
  <si>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</si>
  <si>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</si>
  <si>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</si>
  <si>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</si>
  <si>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</si>
  <si>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</si>
  <si>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</si>
  <si>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</si>
  <si>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</si>
  <si>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</si>
  <si>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</si>
  <si>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</si>
  <si>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</si>
  <si>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</si>
  <si>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</si>
  <si>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</si>
  <si>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</si>
  <si>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</si>
  <si>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</si>
  <si>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</si>
  <si>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</si>
  <si>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</si>
  <si>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</si>
  <si>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</si>
  <si>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</si>
  <si>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</si>
  <si>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</si>
  <si>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</si>
  <si>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</si>
  <si>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</si>
  <si>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</si>
  <si>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</si>
  <si>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</si>
  <si>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</si>
  <si>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</si>
  <si>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</si>
  <si>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</si>
  <si>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</si>
  <si>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</si>
  <si>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</si>
  <si>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</si>
  <si>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</si>
  <si>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</si>
  <si>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</si>
  <si>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</si>
  <si>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</si>
  <si>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</si>
  <si>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</si>
  <si>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</si>
  <si>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</si>
  <si>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</si>
  <si>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</si>
  <si>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</si>
  <si>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</si>
  <si>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</si>
  <si>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</si>
  <si>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</si>
  <si>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</si>
  <si>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</si>
  <si>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</si>
  <si>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</si>
  <si>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</si>
  <si>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</si>
  <si>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</si>
  <si>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</si>
  <si>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</si>
  <si>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</si>
  <si>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</si>
  <si>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</si>
  <si>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</si>
  <si>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</si>
  <si>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</si>
  <si>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</si>
  <si>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</si>
  <si>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</si>
  <si>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</si>
  <si>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</si>
  <si>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</si>
  <si>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</si>
  <si>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</si>
  <si>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</si>
  <si>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</si>
  <si>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</si>
  <si>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</si>
  <si>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</si>
  <si>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</si>
  <si>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</si>
  <si>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</si>
  <si>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</si>
  <si>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</si>
  <si>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</si>
  <si>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</si>
  <si>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</si>
  <si>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</si>
  <si>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</si>
  <si>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</si>
  <si>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</si>
  <si>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</si>
  <si>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</si>
  <si>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</si>
  <si>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</si>
  <si>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</si>
  <si>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</si>
  <si>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</si>
  <si>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</si>
  <si>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</si>
  <si>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</si>
  <si>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</si>
  <si>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</si>
  <si>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</si>
  <si>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</si>
  <si>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</si>
  <si>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</si>
  <si>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</si>
  <si>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</si>
  <si>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</si>
  <si>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</si>
  <si>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</si>
  <si>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</si>
  <si>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</si>
  <si>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</si>
  <si>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</si>
  <si>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</si>
  <si>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</si>
  <si>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</si>
  <si>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</si>
  <si>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</si>
  <si>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</si>
  <si>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</si>
  <si>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</si>
  <si>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</si>
  <si>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</si>
  <si>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</si>
  <si>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</si>
  <si>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</si>
  <si>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</si>
  <si>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</si>
  <si>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</si>
  <si>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</si>
  <si>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</si>
  <si>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</si>
  <si>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</si>
  <si>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</si>
  <si>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</si>
  <si>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</si>
  <si>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</si>
  <si>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</si>
  <si>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</si>
  <si>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</si>
  <si>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</si>
  <si>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</si>
  <si>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</si>
  <si>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</si>
  <si>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</si>
  <si>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</si>
  <si>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</si>
  <si>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</si>
  <si>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</si>
  <si>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</si>
  <si>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</si>
  <si>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</si>
  <si>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</si>
  <si>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</si>
  <si>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</si>
  <si>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</si>
  <si>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</si>
  <si>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</si>
  <si>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</si>
  <si>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</si>
  <si>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</si>
  <si>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</si>
  <si>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</si>
  <si>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</si>
  <si>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</si>
  <si>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</si>
  <si>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</si>
  <si>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</si>
  <si>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</si>
  <si>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</si>
  <si>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</si>
  <si>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</si>
  <si>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</si>
  <si>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</si>
  <si>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</si>
  <si>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</si>
  <si>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</si>
  <si>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</si>
  <si>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</si>
  <si>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</si>
  <si>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</si>
  <si>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</si>
  <si>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</si>
  <si>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</si>
  <si>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</si>
  <si>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</si>
  <si>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</si>
  <si>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</si>
  <si>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</si>
  <si>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</si>
  <si>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</si>
  <si>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</si>
  <si>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</si>
  <si>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</si>
  <si>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</si>
  <si>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</si>
  <si>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</si>
  <si>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</si>
  <si>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</si>
  <si>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</si>
  <si>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</si>
  <si>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</si>
  <si>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</si>
  <si>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</si>
  <si>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</si>
  <si>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</si>
  <si>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</si>
  <si>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</si>
  <si>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</si>
  <si>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</si>
  <si>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</si>
  <si>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</si>
  <si>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</si>
  <si>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</si>
  <si>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</si>
  <si>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</si>
  <si>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</si>
  <si>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</si>
  <si>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</si>
  <si>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</si>
  <si>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</si>
  <si>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</si>
  <si>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</si>
  <si>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</si>
  <si>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</si>
  <si>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</si>
  <si>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</si>
  <si>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</si>
  <si>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</si>
  <si>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</si>
  <si>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</si>
  <si>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</si>
  <si>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</si>
  <si>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</si>
  <si>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</si>
  <si>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</si>
  <si>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</si>
  <si>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</si>
  <si>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</si>
  <si>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</si>
  <si>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</si>
  <si>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</si>
  <si>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</si>
  <si>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</si>
  <si>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</si>
  <si>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</si>
  <si>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</si>
  <si>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</si>
  <si>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</si>
  <si>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</si>
  <si>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</si>
  <si>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</si>
  <si>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</si>
  <si>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</si>
  <si>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</si>
  <si>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</si>
  <si>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</si>
  <si>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</si>
  <si>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</si>
  <si>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</si>
  <si>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</si>
  <si>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</si>
  <si>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</si>
  <si>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</si>
  <si>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</si>
  <si>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</si>
  <si>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</si>
  <si>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</si>
  <si>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</si>
  <si>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</si>
  <si>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</si>
  <si>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</si>
  <si>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</si>
  <si>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</si>
  <si>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</si>
  <si>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</si>
  <si>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</si>
  <si>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</si>
  <si>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</si>
  <si>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</si>
  <si>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</si>
  <si>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</si>
  <si>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</si>
  <si>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</si>
  <si>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</si>
  <si>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</si>
  <si>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</si>
  <si>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</si>
  <si>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</si>
  <si>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</si>
  <si>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</si>
  <si>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</si>
  <si>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</si>
  <si>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</si>
  <si>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</si>
  <si>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</si>
  <si>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</si>
  <si>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</si>
  <si>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</si>
  <si>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</si>
  <si>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</si>
  <si>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</si>
  <si>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</si>
  <si>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</si>
  <si>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</si>
  <si>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</si>
  <si>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</si>
  <si>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</si>
  <si>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</si>
  <si>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</si>
  <si>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</si>
  <si>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</si>
  <si>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</si>
  <si>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</si>
  <si>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</si>
  <si>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</si>
  <si>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</si>
  <si>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</si>
  <si>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</si>
  <si>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</si>
  <si>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</si>
  <si>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</si>
  <si>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</si>
  <si>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</si>
  <si>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</si>
  <si>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</si>
  <si>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</si>
  <si>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</si>
  <si>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</si>
  <si>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</si>
  <si>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</si>
  <si>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</si>
  <si>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</si>
  <si>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</si>
  <si>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</si>
  <si>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</si>
  <si>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</si>
  <si>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</si>
  <si>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</si>
  <si>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</si>
  <si>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</si>
  <si>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</si>
  <si>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</si>
  <si>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</si>
  <si>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</si>
  <si>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</si>
  <si>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</si>
  <si>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</si>
  <si>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</si>
  <si>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</si>
  <si>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</si>
  <si>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</si>
  <si>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</si>
  <si>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</si>
  <si>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</si>
  <si>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</si>
  <si>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</si>
  <si>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</si>
  <si>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</si>
  <si>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</si>
  <si>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</si>
  <si>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</si>
  <si>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</si>
  <si>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</si>
  <si>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</si>
  <si>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</si>
  <si>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</si>
  <si>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</si>
  <si>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</si>
  <si>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</si>
  <si>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</si>
  <si>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</si>
  <si>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</si>
  <si>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</si>
  <si>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</si>
  <si>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</si>
  <si>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</si>
  <si>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</si>
  <si>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</si>
  <si>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</si>
  <si>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</si>
  <si>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</si>
  <si>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</si>
  <si>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</si>
  <si>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</si>
  <si>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</si>
  <si>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</si>
  <si>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</si>
  <si>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</si>
  <si>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</si>
  <si>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</si>
  <si>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</si>
  <si>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</si>
  <si>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</si>
  <si>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</si>
  <si>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</si>
  <si>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</si>
  <si>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</si>
  <si>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</si>
  <si>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</si>
  <si>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</si>
  <si>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</si>
  <si>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</si>
  <si>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</si>
  <si>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</si>
  <si>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</si>
  <si>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</si>
  <si>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</si>
  <si>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</si>
  <si>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</si>
  <si>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</si>
  <si>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</si>
  <si>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</si>
  <si>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</si>
  <si>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</si>
  <si>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</si>
  <si>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</si>
  <si>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</si>
  <si>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</si>
  <si>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</si>
  <si>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</si>
  <si>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</si>
  <si>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</si>
  <si>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</si>
  <si>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</si>
  <si>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</si>
  <si>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</si>
  <si>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</si>
  <si>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</si>
  <si>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</si>
  <si>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</si>
  <si>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</si>
  <si>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</si>
  <si>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</si>
  <si>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</si>
  <si>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</si>
  <si>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</si>
  <si>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</si>
  <si>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</si>
  <si>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</si>
  <si>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</si>
  <si>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</si>
  <si>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</si>
  <si>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</si>
  <si>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</si>
  <si>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</si>
  <si>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</si>
  <si>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</si>
  <si>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</si>
  <si>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</si>
  <si>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</si>
  <si>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</si>
  <si>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</si>
  <si>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</si>
  <si>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</si>
  <si>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</si>
  <si>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</si>
  <si>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</si>
  <si>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</si>
  <si>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</si>
  <si>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</si>
  <si>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</si>
  <si>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</si>
  <si>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</si>
  <si>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</si>
  <si>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</si>
  <si>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</si>
  <si>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</si>
  <si>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</si>
  <si>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</si>
  <si>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</si>
  <si>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</si>
  <si>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</si>
  <si>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</si>
  <si>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</si>
  <si>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</si>
  <si>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</si>
  <si>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</si>
  <si>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</si>
  <si>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</si>
  <si>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</si>
  <si>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</si>
  <si>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</si>
  <si>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</si>
  <si>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</si>
  <si>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</si>
  <si>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</si>
  <si>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</si>
  <si>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</si>
  <si>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</si>
  <si>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</si>
  <si>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</si>
  <si>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</si>
  <si>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</si>
  <si>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</si>
  <si>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</si>
  <si>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</si>
  <si>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</si>
  <si>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</si>
  <si>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</si>
  <si>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</si>
  <si>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</si>
  <si>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</si>
  <si>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</si>
  <si>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</si>
  <si>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</si>
  <si>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</si>
  <si>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</si>
  <si>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</si>
  <si>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</si>
  <si>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</si>
  <si>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</si>
  <si>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</si>
  <si>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</si>
  <si>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</si>
  <si>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</si>
  <si>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</si>
  <si>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</si>
  <si>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</si>
  <si>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</si>
  <si>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</si>
  <si>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</si>
  <si>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</si>
  <si>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</si>
  <si>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</si>
  <si>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</si>
  <si>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</si>
  <si>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</si>
  <si>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</si>
  <si>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</si>
  <si>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</si>
  <si>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</si>
  <si>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</si>
  <si>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</si>
  <si>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</si>
  <si>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</si>
  <si>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</si>
  <si>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</si>
  <si>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</si>
  <si>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</si>
  <si>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</si>
  <si>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</si>
  <si>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</si>
  <si>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</si>
  <si>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</si>
  <si>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</si>
  <si>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</si>
  <si>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</si>
  <si>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</si>
  <si>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</si>
  <si>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</si>
  <si>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</si>
  <si>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</si>
  <si>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</si>
  <si>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</si>
  <si>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</si>
  <si>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</si>
  <si>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</si>
  <si>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</si>
  <si>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</si>
  <si>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</si>
  <si>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</si>
  <si>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</si>
  <si>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</si>
  <si>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</si>
  <si>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</si>
  <si>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</si>
  <si>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</si>
  <si>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</si>
  <si>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</si>
  <si>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</si>
  <si>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</si>
  <si>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</si>
  <si>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</si>
  <si>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</si>
  <si>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</si>
  <si>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</si>
  <si>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</si>
  <si>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</si>
  <si>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</si>
  <si>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</si>
  <si>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</si>
  <si>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</si>
  <si>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</si>
  <si>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</si>
  <si>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</si>
  <si>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</si>
  <si>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</si>
  <si>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</si>
  <si>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</si>
  <si>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</si>
  <si>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</si>
  <si>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</si>
  <si>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</si>
  <si>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</si>
  <si>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</si>
  <si>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</si>
  <si>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</si>
  <si>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</si>
  <si>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</si>
  <si>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</si>
  <si>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</si>
  <si>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</si>
  <si>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</si>
  <si>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</si>
  <si>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</si>
  <si>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</si>
  <si>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</si>
  <si>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</si>
  <si>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</si>
  <si>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</si>
  <si>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</si>
  <si>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</si>
  <si>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</si>
  <si>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</si>
  <si>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</si>
  <si>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</si>
  <si>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</si>
  <si>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</si>
  <si>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</si>
  <si>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</si>
  <si>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</si>
  <si>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</si>
  <si>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</si>
  <si>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</si>
  <si>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</si>
  <si>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</si>
  <si>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</si>
  <si>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</si>
  <si>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</si>
  <si>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</si>
  <si>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</si>
  <si>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</si>
  <si>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</si>
  <si>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</si>
  <si>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</si>
  <si>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</si>
  <si>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</si>
  <si>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</si>
  <si>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</si>
  <si>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</si>
  <si>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</si>
  <si>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</si>
  <si>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</si>
  <si>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</si>
  <si>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</si>
  <si>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</si>
  <si>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</si>
  <si>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</si>
  <si>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</si>
  <si>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</si>
  <si>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</si>
  <si>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</si>
  <si>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</si>
  <si>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</si>
  <si>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</si>
  <si>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</si>
  <si>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</si>
  <si>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</si>
  <si>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</si>
  <si>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</si>
  <si>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</si>
  <si>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</si>
  <si>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</si>
  <si>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</si>
  <si>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</si>
  <si>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</si>
  <si>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</si>
  <si>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</si>
  <si>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</si>
  <si>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</si>
  <si>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</si>
  <si>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</si>
  <si>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</si>
  <si>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</si>
  <si>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</si>
  <si>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</si>
  <si>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</si>
  <si>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</si>
  <si>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</si>
  <si>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</si>
  <si>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</si>
  <si>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</si>
  <si>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</si>
  <si>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</si>
  <si>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</si>
  <si>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</si>
  <si>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</si>
  <si>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</si>
  <si>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</si>
  <si>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</si>
  <si>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</si>
  <si>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</si>
  <si>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</si>
  <si>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</si>
  <si>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</si>
  <si>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</si>
  <si>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</si>
  <si>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</si>
  <si>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</si>
  <si>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</si>
  <si>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</si>
  <si>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</si>
  <si>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</si>
  <si>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</si>
  <si>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</si>
  <si>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</si>
  <si>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</si>
  <si>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</si>
  <si>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</si>
  <si>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</si>
  <si>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</si>
  <si>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</si>
  <si>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</si>
  <si>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</si>
  <si>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</si>
  <si>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</si>
  <si>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</si>
  <si>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</si>
  <si>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</si>
  <si>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</si>
  <si>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</si>
  <si>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</si>
  <si>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</si>
  <si>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</si>
  <si>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</si>
  <si>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</si>
  <si>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</si>
  <si>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</si>
  <si>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</si>
  <si>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</si>
  <si>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</si>
  <si>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</si>
  <si>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</si>
  <si>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</si>
  <si>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</si>
  <si>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</si>
  <si>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</si>
  <si>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</si>
  <si>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</si>
  <si>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</si>
  <si>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</si>
  <si>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</si>
  <si>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</si>
  <si>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</si>
  <si>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</si>
  <si>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</si>
  <si>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</si>
  <si>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</si>
  <si>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</si>
  <si>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</si>
  <si>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</si>
  <si>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</si>
  <si>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</si>
  <si>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</si>
  <si>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</si>
  <si>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</si>
  <si>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</si>
  <si>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</si>
  <si>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</si>
  <si>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</si>
  <si>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</si>
  <si>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</si>
  <si>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</si>
  <si>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</si>
  <si>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</si>
  <si>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</si>
  <si>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</si>
  <si>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</si>
  <si>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</si>
  <si>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</si>
  <si>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</si>
  <si>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</si>
  <si>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</si>
  <si>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</si>
  <si>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</si>
  <si>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</si>
  <si>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</si>
  <si>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</si>
  <si>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</si>
  <si>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</si>
  <si>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</si>
  <si>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</si>
  <si>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</si>
  <si>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</si>
  <si>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</si>
  <si>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</si>
  <si>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</si>
  <si>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</si>
  <si>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</si>
  <si>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</si>
  <si>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</si>
  <si>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</si>
  <si>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</si>
  <si>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</si>
  <si>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</si>
  <si>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</si>
  <si>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</si>
  <si>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</si>
  <si>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</si>
  <si>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</si>
  <si>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</si>
  <si>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</si>
  <si>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</si>
  <si>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</si>
  <si>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</si>
  <si>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</si>
  <si>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</si>
  <si>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</si>
  <si>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</si>
  <si>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</si>
  <si>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</si>
  <si>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</si>
  <si>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</si>
  <si>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</si>
  <si>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</si>
  <si>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</si>
  <si>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</si>
  <si>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</si>
  <si>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</si>
  <si>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</si>
  <si>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</si>
  <si>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</si>
  <si>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</si>
  <si>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</si>
  <si>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</si>
  <si>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</si>
  <si>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</si>
  <si>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</si>
  <si>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</si>
  <si>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</si>
  <si>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</si>
  <si>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</si>
  <si>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</si>
  <si>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</si>
  <si>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</si>
  <si>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</si>
  <si>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</si>
  <si>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</si>
  <si>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</si>
  <si>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</si>
  <si>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</si>
  <si>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</si>
  <si>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</si>
  <si>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</si>
  <si>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</si>
  <si>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</si>
  <si>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</si>
  <si>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</si>
  <si>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</si>
  <si>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</si>
  <si>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</si>
  <si>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</si>
  <si>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</si>
  <si>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</si>
  <si>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</si>
  <si>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</si>
  <si>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</si>
  <si>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</si>
  <si>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</si>
  <si>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</si>
  <si>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</si>
  <si>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</si>
  <si>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</si>
  <si>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</si>
  <si>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</si>
  <si>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</si>
  <si>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</si>
  <si>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</si>
  <si>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</si>
  <si>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</si>
  <si>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</si>
  <si>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</si>
  <si>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</si>
  <si>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</si>
  <si>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</si>
  <si>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</si>
  <si>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</si>
  <si>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</si>
  <si>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</si>
  <si>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</si>
  <si>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</si>
  <si>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</si>
  <si>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</si>
  <si>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</si>
  <si>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</si>
  <si>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</si>
  <si>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</si>
  <si>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</si>
  <si>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</si>
  <si>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</si>
  <si>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</si>
  <si>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</si>
  <si>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</si>
  <si>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</si>
  <si>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</si>
  <si>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</si>
  <si>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</si>
  <si>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</si>
  <si>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</si>
  <si>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</si>
  <si>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</si>
  <si>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</si>
  <si>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</si>
  <si>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</si>
  <si>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</si>
  <si>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</si>
  <si>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</si>
  <si>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</si>
  <si>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</si>
  <si>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</si>
  <si>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</si>
  <si>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</si>
  <si>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</si>
  <si>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</si>
  <si>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</si>
  <si>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</si>
  <si>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</si>
  <si>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</si>
  <si>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</si>
  <si>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</si>
  <si>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</si>
  <si>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</si>
  <si>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</si>
  <si>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</si>
  <si>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</si>
  <si>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</si>
  <si>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</si>
  <si>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</si>
  <si>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</si>
  <si>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</si>
  <si>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</si>
  <si>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</si>
  <si>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</si>
  <si>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</si>
  <si>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</si>
  <si>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</si>
  <si>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</si>
  <si>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</si>
  <si>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</si>
  <si>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</si>
  <si>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</si>
  <si>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</si>
  <si>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</si>
  <si>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</si>
  <si>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</si>
  <si>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</si>
  <si>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</si>
  <si>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</si>
  <si>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</si>
  <si>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</si>
  <si>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</si>
  <si>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</si>
  <si>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</si>
  <si>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</si>
  <si>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</si>
  <si>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</si>
  <si>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</si>
  <si>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</si>
  <si>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</si>
  <si>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</si>
  <si>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</si>
  <si>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</si>
  <si>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</si>
  <si>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</si>
  <si>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</si>
  <si>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</si>
  <si>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</si>
  <si>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</si>
  <si>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</si>
  <si>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</si>
  <si>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</si>
  <si>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</si>
  <si>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</si>
  <si>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</si>
  <si>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</si>
  <si>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</si>
  <si>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</si>
  <si>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</si>
  <si>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</si>
  <si>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</si>
  <si>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</si>
  <si>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</si>
  <si>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</si>
  <si>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</si>
  <si>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</si>
  <si>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</si>
  <si>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</si>
  <si>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</si>
  <si>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</si>
  <si>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</si>
  <si>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</si>
  <si>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</si>
  <si>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</si>
  <si>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</si>
  <si>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</si>
  <si>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</si>
  <si>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</si>
  <si>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</si>
  <si>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</si>
  <si>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</si>
  <si>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</si>
  <si>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</si>
  <si>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</si>
  <si>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</si>
  <si>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</si>
  <si>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</si>
  <si>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</si>
  <si>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</si>
  <si>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</si>
  <si>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</si>
  <si>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</si>
  <si>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</si>
  <si>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</si>
  <si>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</si>
  <si>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</si>
  <si>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</si>
  <si>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</si>
  <si>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</si>
  <si>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</si>
  <si>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</si>
  <si>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</si>
  <si>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</si>
  <si>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</si>
  <si>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</si>
  <si>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</si>
  <si>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</si>
  <si>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</si>
  <si>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</si>
  <si>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</si>
  <si>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</si>
  <si>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</si>
  <si>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</si>
  <si>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</si>
  <si>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</si>
  <si>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</si>
  <si>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</si>
  <si>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</si>
  <si>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</si>
  <si>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</si>
  <si>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</si>
  <si>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</si>
  <si>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</si>
  <si>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</si>
  <si>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</si>
  <si>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</si>
  <si>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</si>
  <si>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</si>
  <si>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</si>
  <si>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</si>
  <si>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</si>
  <si>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</si>
  <si>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</si>
  <si>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</si>
  <si>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</si>
  <si>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</si>
  <si>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</si>
  <si>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</si>
  <si>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</si>
  <si>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</si>
  <si>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</si>
  <si>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</si>
  <si>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</si>
  <si>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</si>
  <si>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</si>
  <si>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</si>
  <si>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</si>
  <si>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</si>
  <si>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</si>
  <si>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</si>
  <si>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</si>
  <si>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</si>
  <si>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</si>
  <si>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</si>
  <si>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</si>
  <si>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</si>
  <si>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</si>
  <si>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</si>
  <si>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</si>
  <si>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</si>
  <si>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</si>
  <si>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</si>
  <si>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</si>
  <si>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</si>
  <si>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</si>
  <si>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</si>
  <si>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</si>
  <si>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</si>
  <si>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</si>
  <si>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</si>
  <si>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</si>
  <si>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</si>
  <si>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</si>
  <si>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</si>
  <si>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</si>
  <si>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</si>
  <si>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</si>
  <si>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</si>
  <si>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</si>
  <si>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</si>
  <si>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</si>
  <si>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</si>
  <si>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</si>
  <si>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</si>
  <si>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</si>
  <si>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</si>
  <si>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</si>
  <si>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</si>
  <si>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</si>
  <si>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</si>
  <si>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</si>
  <si>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</si>
  <si>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</si>
  <si>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</si>
  <si>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</si>
  <si>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</si>
  <si>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</si>
  <si>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</si>
  <si>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</si>
  <si>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</si>
  <si>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</si>
  <si>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</si>
  <si>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</si>
  <si>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</si>
  <si>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</si>
  <si>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</si>
  <si>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</si>
  <si>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</si>
  <si>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</si>
  <si>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</si>
  <si>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</si>
  <si>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</si>
  <si>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</si>
  <si>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</si>
  <si>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</si>
  <si>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</si>
  <si>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</si>
  <si>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</si>
  <si>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</si>
  <si>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</si>
  <si>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</si>
  <si>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</si>
  <si>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</si>
  <si>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</si>
  <si>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</si>
  <si>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</si>
  <si>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</si>
  <si>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</si>
  <si>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</si>
  <si>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</si>
  <si>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</si>
  <si>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</si>
  <si>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</si>
  <si>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</si>
  <si>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</si>
  <si>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</si>
  <si>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</si>
  <si>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</si>
  <si>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</si>
  <si>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</si>
  <si>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</si>
  <si>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</si>
  <si>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</si>
  <si>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</si>
  <si>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</si>
  <si>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</si>
  <si>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</si>
  <si>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</si>
  <si>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</si>
  <si>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</si>
  <si>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</si>
  <si>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</si>
  <si>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</si>
  <si>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</si>
  <si>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</si>
  <si>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</si>
  <si>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</si>
  <si>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</si>
  <si>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</si>
  <si>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</si>
  <si>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</si>
  <si>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</si>
  <si>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</si>
  <si>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</si>
  <si>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</si>
  <si>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</si>
  <si>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</si>
  <si>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</si>
  <si>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</si>
  <si>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</si>
  <si>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</si>
  <si>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</si>
  <si>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</si>
  <si>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</si>
  <si>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</si>
  <si>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</si>
  <si>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</si>
  <si>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</si>
  <si>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</si>
  <si>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</si>
  <si>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</si>
  <si>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</si>
  <si>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</si>
  <si>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</si>
  <si>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</si>
  <si>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</si>
  <si>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</si>
  <si>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</si>
  <si>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</si>
  <si>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</si>
  <si>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</si>
  <si>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</si>
  <si>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</si>
  <si>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</si>
  <si>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</si>
  <si>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</si>
  <si>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</si>
  <si>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</si>
  <si>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</si>
  <si>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</si>
  <si>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</si>
  <si>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</si>
  <si>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</si>
  <si>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</si>
  <si>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</si>
  <si>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</si>
  <si>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</si>
  <si>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</si>
  <si>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</si>
  <si>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</si>
  <si>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</si>
  <si>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</si>
  <si>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</si>
  <si>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</si>
  <si>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</si>
  <si>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</si>
  <si>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</si>
  <si>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</si>
  <si>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</si>
  <si>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</si>
  <si>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</si>
  <si>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</si>
  <si>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</si>
  <si>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</si>
  <si>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</si>
  <si>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</si>
  <si>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</si>
  <si>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</si>
  <si>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</si>
  <si>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</si>
  <si>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</si>
  <si>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</si>
  <si>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</si>
  <si>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</si>
  <si>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</si>
  <si>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</si>
  <si>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</si>
  <si>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</si>
  <si>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</si>
  <si>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</si>
  <si>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</si>
  <si>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</si>
  <si>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</si>
  <si>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</si>
  <si>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</si>
  <si>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</si>
  <si>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</si>
  <si>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</si>
  <si>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</si>
  <si>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</si>
  <si>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</si>
  <si>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</si>
  <si>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</si>
  <si>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</si>
  <si>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</si>
  <si>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</si>
  <si>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</si>
  <si>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</si>
  <si>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</si>
  <si>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</si>
  <si>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</si>
  <si>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</si>
  <si>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</si>
  <si>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</si>
  <si>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</si>
  <si>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</si>
  <si>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</si>
  <si>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</si>
  <si>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</si>
  <si>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</si>
  <si>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</si>
  <si>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</si>
  <si>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</si>
  <si>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</si>
  <si>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</si>
  <si>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</si>
  <si>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</si>
  <si>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</si>
  <si>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</si>
  <si>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</si>
  <si>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</si>
  <si>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</si>
  <si>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</si>
  <si>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</si>
  <si>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</si>
  <si>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</si>
  <si>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</si>
  <si>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</si>
  <si>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</si>
  <si>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</si>
  <si>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</si>
  <si>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</si>
  <si>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</si>
  <si>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</si>
  <si>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</si>
  <si>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</si>
  <si>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</si>
  <si>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</si>
  <si>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</si>
  <si>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</si>
  <si>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</si>
  <si>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</si>
  <si>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</si>
  <si>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</si>
  <si>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</si>
  <si>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</si>
  <si>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</si>
  <si>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</si>
  <si>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</si>
  <si>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</si>
  <si>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</si>
  <si>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</si>
  <si>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</si>
  <si>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</si>
  <si>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</si>
  <si>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</si>
  <si>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</si>
  <si>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</si>
  <si>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</si>
  <si>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</si>
  <si>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</si>
  <si>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</si>
  <si>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</si>
  <si>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</si>
  <si>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</si>
  <si>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</si>
  <si>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</si>
  <si>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</si>
  <si>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</si>
  <si>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</si>
  <si>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</si>
  <si>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</si>
  <si>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</si>
  <si>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</si>
  <si>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</si>
  <si>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</si>
  <si>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</si>
  <si>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</si>
  <si>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</si>
  <si>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</si>
  <si>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</si>
  <si>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</si>
  <si>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</si>
  <si>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</si>
  <si>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</si>
  <si>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</si>
  <si>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</si>
  <si>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</si>
  <si>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</si>
  <si>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</si>
  <si>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</si>
  <si>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</si>
  <si>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</si>
  <si>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</si>
  <si>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</si>
  <si>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</si>
  <si>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</si>
  <si>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</si>
  <si>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</si>
  <si>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</si>
  <si>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</si>
  <si>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</si>
  <si>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</si>
  <si>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</si>
  <si>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</si>
  <si>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</si>
  <si>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</si>
  <si>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</si>
  <si>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</si>
  <si>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</si>
  <si>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</si>
  <si>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</si>
  <si>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</si>
  <si>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</si>
  <si>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</si>
  <si>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</si>
  <si>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</si>
  <si>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</si>
  <si>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</si>
  <si>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</si>
  <si>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</si>
  <si>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</si>
  <si>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</si>
  <si>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</si>
  <si>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</si>
  <si>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</si>
  <si>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</si>
  <si>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</si>
  <si>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</si>
  <si>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</si>
  <si>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</si>
  <si>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</si>
  <si>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</si>
  <si>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</si>
  <si>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</si>
  <si>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</si>
  <si>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</si>
  <si>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</si>
  <si>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</si>
  <si>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</si>
  <si>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</si>
  <si>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</si>
  <si>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</si>
  <si>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</si>
  <si>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</si>
  <si>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</si>
  <si>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</si>
  <si>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</si>
  <si>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</si>
  <si>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</si>
  <si>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</si>
  <si>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</si>
  <si>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</si>
  <si>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</si>
  <si>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</si>
  <si>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</si>
  <si>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</si>
  <si>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</si>
  <si>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</si>
  <si>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</si>
  <si>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</si>
  <si>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</si>
  <si>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</si>
  <si>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</si>
  <si>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</si>
  <si>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</si>
  <si>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</si>
  <si>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</si>
  <si>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</si>
  <si>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</si>
  <si>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</si>
  <si>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</si>
  <si>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</si>
  <si>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</si>
  <si>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</si>
  <si>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</si>
  <si>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</si>
  <si>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</si>
  <si>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</si>
  <si>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</si>
  <si>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</si>
  <si>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</si>
  <si>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</si>
  <si>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</si>
  <si>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</si>
  <si>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</si>
  <si>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</si>
  <si>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</si>
  <si>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</si>
  <si>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</si>
  <si>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</si>
  <si>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</si>
  <si>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</si>
  <si>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</si>
  <si>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</si>
  <si>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</si>
  <si>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</si>
  <si>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</si>
  <si>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</si>
  <si>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</si>
  <si>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</si>
  <si>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</si>
  <si>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</si>
  <si>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</si>
  <si>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</si>
  <si>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</si>
  <si>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</si>
  <si>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</si>
  <si>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</si>
  <si>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</si>
  <si>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</si>
  <si>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</si>
  <si>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</si>
  <si>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</si>
  <si>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</si>
  <si>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</si>
  <si>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</si>
  <si>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</si>
  <si>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</si>
  <si>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</si>
  <si>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</si>
  <si>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</si>
  <si>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</si>
  <si>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</si>
  <si>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</si>
  <si>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</si>
  <si>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</si>
  <si>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</si>
  <si>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</si>
  <si>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</si>
  <si>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</si>
  <si>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</si>
  <si>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</si>
  <si>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</si>
  <si>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</si>
  <si>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</si>
  <si>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</si>
  <si>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</si>
  <si>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</si>
  <si>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</si>
  <si>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</si>
  <si>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</si>
  <si>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</si>
  <si>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</si>
  <si>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</si>
  <si>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</si>
  <si>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</si>
  <si>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</si>
  <si>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</si>
  <si>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</si>
  <si>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</si>
  <si>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</si>
  <si>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</si>
  <si>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</si>
  <si>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</si>
  <si>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</si>
  <si>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</si>
  <si>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</si>
  <si>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</si>
  <si>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</si>
  <si>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</si>
  <si>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</si>
  <si>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</si>
  <si>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</si>
  <si>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</si>
  <si>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</si>
  <si>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</si>
  <si>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</si>
  <si>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</si>
  <si>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</si>
  <si>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</si>
  <si>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</si>
  <si>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</si>
  <si>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</si>
  <si>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</si>
  <si>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</si>
  <si>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</si>
  <si>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</si>
  <si>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</si>
  <si>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</si>
  <si>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</si>
  <si>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</si>
  <si>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</si>
  <si>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</si>
  <si>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</si>
  <si>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</si>
  <si>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</si>
  <si>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</si>
  <si>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</si>
  <si>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</si>
  <si>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</si>
  <si>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</si>
  <si>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</si>
  <si>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</si>
  <si>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</si>
  <si>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</si>
  <si>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</si>
  <si>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</si>
  <si>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</si>
  <si>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</si>
  <si>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</si>
  <si>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</si>
  <si>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</si>
  <si>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</si>
  <si>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</si>
  <si>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</si>
  <si>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</si>
  <si>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</si>
  <si>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</si>
  <si>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</si>
  <si>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</si>
  <si>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</si>
  <si>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</si>
  <si>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</si>
  <si>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</si>
  <si>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</si>
  <si>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</si>
  <si>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</si>
  <si>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</si>
  <si>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</si>
  <si>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</si>
  <si>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</si>
  <si>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</si>
  <si>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</si>
  <si>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</si>
  <si>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</si>
  <si>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</si>
  <si>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</si>
  <si>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</si>
  <si>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</si>
  <si>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</si>
  <si>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</si>
  <si>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</si>
  <si>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</si>
  <si>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</si>
  <si>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</si>
  <si>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</si>
  <si>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</si>
  <si>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</si>
  <si>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</si>
  <si>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</si>
  <si>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</si>
  <si>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</si>
  <si>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</si>
  <si>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</si>
  <si>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</si>
  <si>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</si>
  <si>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</si>
  <si>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</si>
  <si>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</si>
  <si>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</si>
  <si>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</si>
  <si>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</si>
  <si>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</si>
  <si>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</si>
  <si>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</si>
  <si>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</si>
  <si>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</si>
  <si>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</si>
  <si>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</si>
  <si>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</si>
  <si>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</si>
  <si>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</si>
  <si>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</si>
  <si>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</si>
  <si>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</si>
  <si>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</si>
  <si>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</si>
  <si>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</si>
  <si>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</si>
  <si>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</si>
  <si>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</si>
  <si>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</si>
  <si>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</si>
  <si>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</si>
  <si>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</si>
  <si>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</si>
  <si>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</si>
  <si>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</si>
  <si>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</si>
  <si>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</si>
  <si>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</si>
  <si>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</si>
  <si>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</si>
  <si>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</si>
  <si>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</si>
  <si>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</si>
  <si>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</si>
  <si>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</si>
  <si>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</si>
  <si>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</si>
  <si>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</si>
  <si>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</si>
  <si>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</si>
  <si>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</si>
  <si>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</si>
  <si>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</si>
  <si>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</si>
  <si>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</si>
  <si>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</si>
  <si>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</si>
  <si>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</si>
  <si>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</si>
  <si>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</si>
  <si>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</si>
  <si>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</si>
  <si>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</si>
  <si>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</si>
  <si>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</si>
  <si>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</si>
  <si>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</si>
  <si>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</si>
  <si>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</si>
  <si>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</si>
  <si>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</si>
  <si>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</si>
  <si>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</si>
  <si>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</si>
  <si>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</si>
  <si>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</si>
  <si>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</si>
  <si>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</si>
  <si>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</si>
  <si>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</si>
  <si>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</si>
  <si>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</si>
  <si>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</si>
  <si>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</si>
  <si>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</si>
  <si>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</si>
  <si>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</si>
  <si>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</si>
  <si>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</si>
  <si>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</si>
  <si>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</si>
  <si>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</si>
  <si>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</si>
  <si>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</si>
  <si>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</si>
  <si>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</si>
  <si>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</si>
  <si>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</si>
  <si>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</si>
  <si>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</si>
  <si>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</si>
  <si>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</si>
  <si>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</si>
  <si>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</si>
  <si>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</si>
  <si>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</si>
  <si>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</si>
  <si>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</si>
  <si>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</si>
  <si>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</si>
  <si>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</si>
  <si>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</si>
  <si>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</si>
  <si>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</si>
  <si>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</si>
  <si>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</si>
  <si>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</si>
  <si>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</si>
  <si>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</si>
  <si>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</si>
  <si>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</si>
  <si>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</si>
  <si>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</si>
  <si>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</si>
  <si>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</si>
  <si>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</si>
  <si>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</si>
  <si>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</si>
  <si>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</si>
  <si>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</si>
  <si>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</si>
  <si>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</si>
  <si>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</si>
  <si>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</si>
  <si>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</si>
  <si>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</si>
  <si>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</si>
  <si>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</si>
  <si>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</si>
  <si>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</si>
  <si>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</si>
  <si>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</si>
  <si>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</si>
  <si>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</si>
  <si>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</si>
  <si>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</si>
  <si>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</si>
  <si>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</si>
  <si>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</si>
  <si>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</si>
  <si>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</si>
  <si>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</si>
  <si>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</si>
  <si>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</si>
  <si>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</si>
  <si>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</si>
  <si>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</si>
  <si>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</si>
  <si>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</si>
  <si>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</si>
  <si>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</si>
  <si>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</si>
  <si>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</si>
  <si>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</si>
  <si>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</si>
  <si>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</si>
  <si>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</si>
  <si>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</si>
  <si>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</si>
  <si>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</si>
  <si>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</si>
  <si>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</si>
  <si>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</si>
  <si>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</si>
  <si>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</si>
  <si>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</si>
  <si>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</si>
  <si>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</si>
  <si>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</si>
  <si>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</si>
  <si>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</si>
  <si>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</si>
  <si>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</si>
  <si>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</si>
  <si>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</si>
  <si>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</si>
  <si>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</si>
  <si>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</si>
  <si>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</si>
  <si>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</si>
  <si>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</si>
  <si>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</si>
  <si>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</si>
  <si>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</si>
  <si>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</si>
  <si>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</si>
  <si>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</si>
  <si>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</si>
  <si>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</si>
  <si>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</si>
  <si>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</si>
  <si>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</si>
  <si>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</si>
  <si>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</si>
  <si>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</si>
  <si>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</si>
  <si>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</si>
  <si>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</si>
  <si>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</si>
  <si>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</si>
  <si>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</si>
  <si>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</si>
  <si>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</si>
  <si>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</si>
  <si>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</si>
  <si>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</si>
  <si>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</si>
  <si>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</si>
  <si>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</si>
  <si>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</si>
  <si>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</si>
  <si>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</si>
  <si>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</si>
  <si>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</si>
  <si>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</si>
  <si>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</si>
  <si>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</si>
  <si>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</si>
  <si>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</si>
  <si>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</si>
  <si>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</si>
  <si>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</si>
  <si>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</si>
  <si>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</si>
  <si>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</si>
  <si>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</si>
  <si>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</si>
  <si>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</si>
  <si>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</si>
  <si>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</si>
  <si>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</si>
  <si>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</si>
  <si>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</si>
  <si>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</si>
  <si>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</si>
  <si>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</si>
  <si>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</si>
  <si>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</si>
  <si>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</si>
  <si>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</si>
  <si>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</si>
  <si>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</si>
  <si>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</si>
  <si>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</si>
  <si>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</si>
  <si>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</si>
  <si>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</si>
  <si>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</si>
  <si>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</si>
  <si>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</si>
  <si>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</si>
  <si>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</si>
  <si>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</si>
  <si>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</si>
  <si>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</si>
  <si>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</si>
  <si>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</si>
  <si>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</si>
  <si>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</si>
  <si>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</si>
  <si>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</si>
  <si>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</si>
  <si>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</si>
  <si>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</si>
  <si>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</si>
  <si>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</si>
  <si>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</si>
  <si>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</si>
  <si>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</si>
  <si>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</si>
  <si>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</si>
  <si>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</si>
  <si>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</si>
  <si>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</si>
  <si>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</si>
  <si>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</si>
  <si>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</si>
  <si>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</si>
  <si>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</si>
  <si>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</si>
  <si>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</si>
  <si>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</si>
  <si>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</si>
  <si>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</si>
  <si>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</si>
  <si>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</si>
  <si>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</si>
  <si>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</si>
  <si>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</si>
  <si>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</si>
  <si>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</si>
  <si>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</si>
  <si>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</si>
  <si>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</si>
  <si>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</si>
  <si>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</si>
  <si>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</si>
  <si>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</si>
  <si>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</si>
  <si>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</si>
  <si>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</si>
  <si>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</si>
  <si>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</si>
  <si>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</si>
  <si>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</si>
  <si>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</si>
  <si>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</si>
  <si>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</si>
  <si>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</si>
  <si>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</si>
  <si>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</si>
  <si>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</si>
  <si>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</si>
  <si>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</si>
  <si>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</si>
  <si>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</si>
  <si>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</si>
  <si>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</si>
  <si>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</si>
  <si>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</si>
  <si>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</si>
  <si>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</si>
  <si>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</si>
  <si>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</si>
  <si>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</si>
  <si>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</si>
  <si>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</si>
  <si>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</si>
  <si>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</si>
  <si>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</si>
  <si>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</si>
  <si>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</si>
  <si>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</si>
  <si>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</si>
  <si>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</si>
  <si>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</si>
  <si>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</si>
  <si>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</si>
  <si>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</si>
  <si>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</si>
  <si>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</si>
  <si>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</si>
  <si>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</si>
  <si>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</si>
  <si>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</si>
  <si>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</si>
  <si>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</si>
  <si>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</si>
  <si>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</si>
  <si>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</si>
  <si>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</si>
  <si>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</si>
  <si>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</si>
  <si>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</si>
  <si>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</si>
  <si>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</si>
  <si>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</si>
  <si>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</si>
  <si>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</si>
  <si>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</si>
  <si>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</si>
  <si>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</si>
  <si>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</si>
  <si>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</si>
  <si>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</si>
  <si>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</si>
  <si>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</si>
  <si>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</si>
  <si>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</si>
  <si>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</si>
  <si>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</si>
  <si>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</si>
  <si>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</si>
  <si>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</si>
  <si>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</si>
  <si>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</si>
  <si>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</si>
  <si>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</si>
  <si>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</si>
  <si>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</si>
  <si>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</si>
  <si>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</si>
  <si>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</si>
  <si>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</si>
  <si>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</si>
  <si>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</si>
  <si>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</si>
  <si>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</si>
  <si>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</si>
  <si>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</si>
  <si>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</si>
  <si>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</si>
  <si>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</si>
  <si>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</si>
  <si>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</si>
  <si>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</si>
  <si>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</si>
  <si>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</si>
  <si>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</si>
  <si>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</si>
  <si>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</si>
  <si>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</si>
  <si>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</si>
  <si>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</si>
  <si>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</si>
  <si>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</si>
  <si>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</si>
  <si>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</si>
  <si>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</si>
  <si>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</si>
  <si>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</si>
  <si>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</si>
  <si>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</si>
  <si>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</si>
  <si>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</si>
  <si>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</si>
  <si>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</si>
  <si>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</si>
  <si>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</si>
  <si>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</si>
  <si>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</si>
  <si>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</si>
  <si>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</si>
  <si>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</si>
  <si>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</si>
  <si>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</si>
  <si>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</si>
  <si>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</si>
  <si>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</si>
  <si>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</si>
  <si>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</si>
  <si>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</si>
  <si>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</si>
  <si>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</si>
  <si>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</si>
  <si>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</si>
  <si>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</si>
  <si>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</si>
  <si>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</si>
  <si>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</si>
  <si>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</si>
  <si>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</si>
  <si>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</si>
  <si>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</si>
  <si>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</si>
  <si>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</si>
  <si>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</si>
  <si>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</si>
  <si>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</si>
  <si>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</si>
  <si>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</si>
  <si>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</si>
  <si>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</si>
  <si>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</si>
  <si>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</si>
  <si>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</si>
  <si>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</si>
  <si>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</si>
  <si>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</si>
  <si>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</si>
  <si>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</si>
  <si>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</si>
  <si>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</si>
  <si>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</si>
  <si>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</si>
  <si>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</si>
  <si>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</si>
  <si>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</si>
  <si>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</si>
  <si>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</si>
  <si>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</si>
  <si>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</si>
  <si>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</si>
  <si>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</si>
  <si>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</si>
  <si>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</si>
  <si>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</si>
  <si>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</si>
  <si>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</si>
  <si>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</si>
  <si>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</si>
  <si>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</si>
  <si>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</si>
  <si>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</si>
  <si>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</si>
  <si>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</si>
  <si>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</si>
  <si>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</si>
  <si>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</si>
  <si>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</si>
  <si>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</si>
  <si>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</si>
  <si>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</si>
  <si>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</si>
  <si>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</si>
  <si>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</si>
  <si>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</si>
  <si>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</si>
  <si>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</si>
  <si>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</si>
  <si>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</si>
  <si>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</si>
  <si>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</si>
  <si>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</si>
  <si>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</si>
  <si>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</si>
  <si>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</si>
  <si>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</si>
  <si>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</si>
  <si>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</si>
  <si>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</si>
  <si>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</si>
  <si>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</si>
  <si>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</si>
  <si>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</si>
  <si>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</si>
  <si>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</si>
  <si>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</si>
  <si>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</si>
  <si>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</si>
  <si>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</si>
  <si>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</si>
  <si>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</si>
  <si>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</si>
  <si>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</si>
  <si>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</si>
  <si>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</si>
  <si>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</si>
  <si>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</si>
  <si>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</si>
  <si>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</si>
  <si>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</si>
  <si>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</si>
  <si>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</si>
  <si>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</si>
  <si>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</si>
  <si>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</si>
  <si>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</si>
  <si>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</si>
  <si>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</si>
  <si>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</si>
  <si>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</si>
  <si>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</si>
  <si>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</si>
  <si>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</si>
  <si>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</si>
  <si>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</si>
  <si>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</si>
  <si>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</si>
  <si>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</si>
  <si>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</si>
  <si>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</si>
  <si>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</si>
  <si>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</si>
  <si>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</si>
  <si>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</si>
  <si>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</si>
  <si>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</si>
  <si>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</si>
  <si>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</si>
  <si>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</si>
  <si>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</si>
  <si>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</si>
  <si>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</si>
  <si>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</si>
  <si>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</si>
  <si>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</si>
  <si>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</si>
  <si>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</si>
  <si>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</si>
  <si>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</si>
  <si>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</si>
  <si>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</si>
  <si>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</si>
  <si>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</si>
  <si>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</si>
  <si>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</si>
  <si>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</si>
  <si>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</si>
  <si>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</si>
  <si>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</si>
  <si>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</si>
  <si>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</si>
  <si>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</si>
  <si>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</si>
  <si>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</si>
  <si>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</si>
  <si>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</si>
  <si>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</si>
  <si>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</si>
  <si>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</si>
  <si>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</si>
  <si>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</si>
  <si>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</si>
  <si>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</si>
  <si>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</si>
  <si>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</si>
  <si>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</si>
  <si>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</si>
  <si>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</si>
  <si>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</si>
  <si>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</si>
  <si>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</si>
  <si>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</si>
  <si>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</si>
  <si>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</si>
  <si>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</si>
  <si>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</si>
  <si>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</si>
  <si>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</si>
  <si>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</si>
  <si>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</si>
  <si>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</si>
  <si>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</si>
  <si>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</si>
  <si>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</si>
  <si>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</si>
  <si>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</si>
  <si>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</si>
  <si>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</si>
  <si>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</si>
  <si>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</si>
  <si>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</si>
  <si>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</si>
  <si>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</si>
  <si>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</si>
  <si>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</si>
  <si>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</si>
  <si>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</si>
  <si>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</si>
  <si>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</si>
  <si>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</si>
  <si>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</si>
  <si>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</si>
  <si>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</si>
  <si>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</si>
  <si>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</si>
  <si>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</si>
  <si>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</si>
  <si>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</si>
  <si>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</si>
  <si>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</si>
  <si>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</si>
  <si>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</si>
  <si>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</si>
  <si>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</si>
  <si>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</si>
  <si>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</si>
  <si>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</si>
  <si>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</si>
  <si>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</si>
  <si>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</si>
  <si>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</si>
  <si>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</si>
  <si>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</si>
  <si>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</si>
  <si>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</si>
  <si>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</si>
  <si>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</si>
  <si>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</si>
  <si>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</si>
  <si>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</si>
  <si>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</si>
  <si>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</si>
  <si>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</si>
  <si>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</si>
  <si>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</si>
  <si>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</si>
  <si>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</si>
  <si>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</si>
  <si>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</si>
  <si>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</si>
  <si>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</si>
  <si>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</si>
  <si>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</si>
  <si>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</si>
  <si>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</si>
  <si>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</si>
  <si>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</si>
  <si>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</si>
  <si>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</si>
  <si>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</si>
  <si>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</si>
  <si>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</si>
  <si>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</si>
  <si>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</si>
  <si>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</si>
  <si>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</si>
  <si>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</si>
  <si>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</si>
  <si>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</si>
  <si>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</si>
  <si>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</si>
  <si>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</si>
  <si>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</si>
  <si>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</si>
  <si>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</si>
  <si>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</si>
  <si>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</si>
  <si>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</si>
  <si>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</si>
  <si>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</si>
  <si>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</si>
  <si>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</si>
  <si>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</si>
  <si>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</si>
  <si>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</si>
  <si>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</si>
  <si>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</si>
  <si>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</si>
  <si>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</si>
  <si>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</si>
  <si>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</si>
  <si>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</si>
  <si>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</si>
  <si>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</si>
  <si>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</si>
  <si>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</si>
  <si>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</si>
  <si>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</si>
  <si>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</si>
  <si>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</si>
  <si>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</si>
  <si>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</si>
  <si>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</si>
  <si>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</si>
  <si>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</si>
  <si>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</si>
  <si>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</si>
  <si>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</si>
  <si>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</si>
  <si>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</si>
  <si>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</si>
  <si>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</si>
  <si>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</si>
  <si>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</si>
  <si>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</si>
  <si>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</si>
  <si>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</si>
  <si>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</si>
  <si>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</si>
  <si>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</si>
  <si>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</si>
  <si>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</si>
  <si>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</si>
  <si>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</si>
  <si>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</si>
  <si>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</si>
  <si>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</si>
  <si>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</si>
  <si>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</si>
  <si>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</si>
  <si>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</si>
  <si>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</si>
  <si>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</si>
  <si>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</si>
  <si>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</si>
  <si>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</si>
  <si>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</si>
  <si>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</si>
  <si>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</si>
  <si>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</si>
  <si>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</si>
  <si>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</si>
  <si>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</si>
  <si>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</si>
  <si>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</si>
  <si>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</si>
  <si>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</si>
  <si>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</si>
  <si>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</si>
  <si>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</si>
  <si>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</si>
  <si>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</si>
  <si>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</si>
  <si>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</si>
  <si>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</si>
  <si>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</si>
  <si>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</si>
  <si>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</si>
  <si>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</si>
  <si>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</si>
  <si>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</si>
  <si>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</si>
  <si>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</si>
  <si>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</si>
  <si>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</si>
  <si>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</si>
  <si>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</si>
  <si>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</si>
  <si>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</si>
  <si>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</si>
  <si>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</si>
  <si>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</si>
  <si>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</si>
  <si>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</si>
  <si>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</si>
  <si>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</si>
  <si>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</si>
  <si>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</si>
  <si>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</si>
  <si>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</si>
  <si>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</si>
  <si>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</si>
  <si>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</si>
  <si>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</si>
  <si>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</si>
  <si>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</si>
  <si>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</si>
  <si>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</si>
  <si>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</si>
  <si>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</si>
  <si>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</si>
  <si>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</si>
  <si>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</si>
  <si>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</si>
  <si>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</si>
  <si>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</si>
  <si>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</si>
  <si>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</si>
  <si>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</si>
  <si>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</si>
  <si>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</si>
  <si>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</si>
  <si>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</si>
  <si>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</si>
  <si>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</si>
  <si>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</si>
  <si>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</si>
  <si>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</si>
  <si>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</si>
  <si>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</si>
  <si>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</si>
  <si>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</si>
  <si>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</si>
  <si>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</si>
  <si>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</si>
  <si>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</si>
  <si>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</si>
  <si>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</si>
  <si>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</si>
  <si>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</si>
  <si>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</si>
  <si>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</si>
  <si>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</si>
  <si>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</si>
  <si>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</si>
  <si>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</si>
  <si>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</si>
  <si>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</si>
  <si>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</si>
  <si>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</si>
  <si>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</si>
  <si>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</si>
  <si>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</si>
  <si>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</si>
  <si>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</si>
  <si>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</si>
  <si>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</si>
  <si>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</si>
  <si>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</si>
  <si>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</si>
  <si>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</si>
  <si>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</si>
  <si>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</si>
  <si>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</si>
  <si>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</si>
  <si>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</si>
  <si>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</si>
  <si>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</si>
  <si>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</si>
  <si>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</si>
  <si>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</si>
  <si>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</si>
  <si>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</si>
  <si>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</si>
  <si>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</si>
  <si>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</si>
  <si>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</si>
  <si>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</si>
  <si>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</si>
  <si>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</si>
  <si>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</si>
  <si>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</si>
  <si>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</si>
  <si>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</si>
  <si>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</si>
  <si>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</si>
  <si>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</si>
  <si>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</si>
  <si>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</si>
  <si>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</si>
  <si>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</si>
  <si>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</si>
  <si>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</si>
  <si>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</si>
  <si>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</si>
  <si>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</si>
  <si>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</si>
  <si>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</si>
  <si>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</si>
  <si>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</si>
  <si>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</si>
  <si>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</si>
  <si>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</si>
  <si>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</si>
  <si>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</si>
  <si>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</si>
  <si>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</si>
  <si>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</si>
  <si>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</si>
  <si>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</si>
  <si>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</si>
  <si>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</si>
  <si>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</si>
  <si>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</si>
  <si>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</si>
  <si>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</si>
  <si>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</si>
  <si>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</si>
  <si>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</si>
  <si>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</si>
  <si>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</si>
  <si>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</si>
  <si>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</si>
  <si>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</si>
  <si>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</si>
  <si>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</si>
  <si>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</si>
  <si>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</si>
  <si>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</si>
  <si>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</si>
  <si>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</si>
  <si>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</si>
  <si>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</si>
  <si>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</si>
  <si>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</si>
  <si>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</si>
  <si>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</si>
  <si>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</si>
  <si>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</si>
  <si>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</si>
  <si>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</si>
  <si>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</si>
  <si>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</si>
  <si>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</si>
  <si>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</si>
  <si>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</si>
  <si>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</si>
  <si>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</si>
  <si>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</si>
  <si>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</si>
  <si>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</si>
  <si>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</si>
  <si>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</si>
  <si>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</si>
  <si>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</si>
  <si>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</si>
  <si>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</si>
  <si>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</si>
  <si>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</si>
  <si>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</si>
  <si>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</si>
  <si>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</si>
  <si>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</si>
  <si>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</si>
  <si>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</si>
  <si>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</si>
  <si>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</si>
  <si>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</si>
  <si>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</si>
  <si>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</si>
  <si>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</si>
  <si>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</si>
  <si>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</si>
  <si>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</si>
  <si>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</si>
  <si>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</si>
  <si>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</si>
  <si>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</si>
  <si>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</si>
  <si>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</si>
  <si>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</si>
  <si>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</si>
  <si>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</si>
  <si>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</si>
  <si>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</si>
  <si>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</si>
  <si>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</si>
  <si>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</si>
  <si>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</si>
  <si>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</si>
  <si>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</si>
  <si>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</si>
  <si>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</si>
  <si>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</si>
  <si>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</si>
  <si>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</si>
  <si>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</si>
  <si>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</si>
  <si>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</si>
  <si>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</si>
  <si>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</si>
  <si>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</si>
  <si>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</si>
  <si>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</si>
  <si>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</si>
  <si>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</si>
  <si>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</si>
  <si>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</si>
  <si>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</si>
  <si>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</si>
  <si>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</si>
  <si>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</si>
  <si>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</si>
  <si>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</si>
  <si>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</si>
  <si>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</si>
  <si>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</si>
  <si>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</si>
  <si>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</si>
  <si>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</si>
  <si>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</si>
  <si>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</si>
  <si>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</si>
  <si>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</si>
  <si>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</si>
  <si>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</si>
  <si>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</si>
  <si>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</si>
  <si>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</si>
  <si>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</si>
  <si>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</si>
  <si>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</si>
  <si>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</si>
  <si>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</si>
  <si>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</si>
  <si>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</si>
  <si>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</si>
  <si>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</si>
  <si>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</si>
  <si>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</si>
  <si>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</si>
  <si>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</si>
  <si>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</si>
  <si>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</si>
  <si>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</si>
  <si>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</si>
  <si>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</si>
  <si>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</si>
  <si>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</si>
  <si>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</si>
  <si>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</si>
  <si>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</si>
  <si>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</si>
  <si>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</si>
  <si>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</si>
  <si>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</si>
  <si>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</si>
  <si>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</si>
  <si>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</si>
  <si>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</si>
  <si>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</si>
  <si>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</si>
  <si>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</si>
  <si>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</si>
  <si>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</si>
  <si>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</si>
  <si>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</si>
  <si>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</si>
  <si>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</si>
  <si>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</si>
  <si>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</si>
  <si>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</si>
  <si>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</si>
  <si>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</si>
  <si>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</si>
  <si>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</si>
  <si>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</si>
  <si>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</si>
  <si>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</si>
  <si>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</si>
  <si>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</si>
  <si>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</si>
  <si>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</si>
  <si>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</si>
  <si>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</si>
  <si>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</si>
  <si>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</si>
  <si>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</si>
  <si>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</si>
  <si>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</si>
  <si>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</si>
  <si>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</si>
  <si>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</si>
  <si>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</si>
  <si>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</si>
  <si>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</si>
  <si>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</si>
  <si>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</si>
  <si>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</si>
  <si>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</si>
  <si>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</si>
  <si>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</si>
  <si>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</si>
  <si>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</si>
  <si>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</si>
  <si>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</si>
  <si>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</si>
  <si>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</si>
  <si>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</si>
  <si>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</si>
  <si>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</si>
  <si>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</si>
  <si>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</si>
  <si>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</si>
  <si>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</si>
  <si>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</si>
  <si>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</si>
  <si>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</si>
  <si>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</si>
  <si>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</si>
  <si>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</si>
  <si>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</si>
  <si>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</si>
  <si>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</si>
  <si>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</si>
  <si>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</si>
  <si>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</si>
  <si>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</si>
  <si>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</si>
  <si>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</si>
  <si>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</si>
  <si>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</si>
  <si>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</si>
  <si>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</si>
  <si>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</si>
  <si>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</si>
  <si>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</si>
  <si>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</si>
  <si>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</si>
  <si>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</si>
  <si>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</si>
  <si>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</si>
  <si>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</si>
  <si>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</si>
  <si>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</si>
  <si>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</si>
  <si>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</si>
  <si>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</si>
  <si>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</si>
  <si>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</si>
  <si>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</si>
  <si>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</si>
  <si>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</si>
  <si>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</si>
  <si>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</si>
  <si>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</si>
  <si>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</si>
  <si>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</si>
  <si>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</si>
  <si>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</si>
  <si>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</si>
  <si>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</si>
  <si>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</si>
  <si>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</si>
  <si>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</si>
  <si>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</si>
  <si>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</si>
  <si>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</si>
  <si>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</si>
  <si>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</si>
  <si>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</si>
  <si>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</si>
  <si>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</si>
  <si>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</si>
  <si>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</si>
  <si>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</si>
  <si>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</si>
  <si>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</si>
  <si>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</si>
  <si>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</si>
  <si>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</si>
  <si>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</si>
  <si>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</si>
  <si>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</si>
  <si>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</si>
  <si>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</si>
  <si>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</si>
  <si>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</si>
  <si>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</si>
  <si>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</si>
  <si>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</si>
  <si>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</si>
  <si>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</si>
  <si>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</si>
  <si>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</si>
  <si>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</si>
  <si>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</si>
  <si>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</si>
  <si>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</si>
  <si>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</si>
  <si>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</si>
  <si>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</si>
  <si>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</si>
  <si>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</si>
  <si>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</si>
  <si>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</si>
  <si>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</si>
  <si>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</si>
  <si>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</si>
  <si>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</si>
  <si>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</si>
  <si>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</si>
  <si>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</si>
  <si>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</si>
  <si>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</si>
  <si>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</si>
  <si>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</si>
  <si>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</si>
  <si>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</si>
  <si>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</si>
  <si>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</si>
  <si>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</si>
  <si>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</si>
  <si>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</si>
  <si>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</si>
  <si>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</si>
  <si>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</si>
  <si>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</si>
  <si>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</si>
  <si>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</si>
  <si>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</si>
  <si>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</si>
  <si>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</si>
  <si>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</si>
  <si>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</si>
  <si>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</si>
  <si>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</si>
  <si>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</si>
  <si>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</si>
  <si>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</si>
  <si>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</si>
  <si>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</si>
  <si>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</si>
  <si>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</si>
  <si>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</si>
  <si>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</si>
  <si>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</si>
  <si>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</si>
  <si>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</si>
  <si>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</si>
  <si>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</si>
  <si>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</si>
  <si>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</si>
  <si>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</si>
  <si>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</si>
  <si>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</si>
  <si>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</si>
  <si>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</si>
  <si>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</si>
  <si>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</si>
  <si>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</si>
  <si>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</si>
  <si>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</si>
  <si>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</si>
  <si>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</si>
  <si>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</si>
  <si>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</si>
  <si>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</si>
  <si>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</si>
  <si>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</si>
  <si>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</si>
  <si>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</si>
  <si>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</si>
  <si>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</si>
  <si>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</si>
  <si>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</si>
  <si>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</si>
  <si>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</si>
  <si>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</si>
  <si>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</si>
  <si>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</si>
  <si>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</si>
  <si>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</si>
  <si>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</si>
  <si>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</si>
  <si>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</si>
  <si>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</si>
  <si>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</si>
  <si>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</si>
  <si>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</si>
  <si>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</si>
  <si>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</si>
  <si>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</si>
  <si>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</si>
  <si>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</si>
  <si>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</si>
  <si>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</si>
  <si>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</si>
  <si>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</si>
  <si>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</si>
  <si>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</si>
  <si>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</si>
  <si>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</si>
  <si>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</si>
  <si>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</si>
  <si>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</si>
  <si>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</si>
  <si>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</si>
  <si>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</si>
  <si>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</si>
  <si>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</si>
  <si>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</si>
  <si>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</si>
  <si>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</si>
  <si>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</si>
  <si>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</si>
  <si>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</si>
  <si>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</si>
  <si>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</si>
  <si>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</si>
  <si>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</si>
  <si>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</si>
  <si>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</si>
  <si>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</si>
  <si>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</si>
  <si>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</si>
  <si>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</si>
  <si>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</si>
  <si>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</si>
  <si>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</si>
  <si>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</si>
  <si>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</si>
  <si>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</si>
  <si>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</si>
  <si>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</si>
  <si>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</si>
  <si>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</si>
  <si>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</si>
  <si>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</si>
  <si>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</si>
  <si>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</si>
  <si>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</si>
  <si>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</si>
  <si>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</si>
  <si>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</si>
  <si>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</si>
  <si>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</si>
  <si>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</si>
  <si>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</si>
  <si>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</si>
  <si>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</si>
  <si>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</si>
  <si>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</si>
  <si>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</si>
  <si>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</si>
  <si>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</si>
  <si>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</si>
  <si>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</si>
  <si>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</si>
  <si>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</si>
  <si>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</si>
  <si>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</si>
  <si>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</si>
  <si>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</si>
  <si>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</si>
  <si>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</si>
  <si>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</si>
  <si>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</si>
  <si>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</si>
  <si>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</si>
  <si>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</si>
  <si>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</si>
  <si>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</si>
  <si>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</si>
  <si>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</si>
  <si>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</si>
  <si>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</si>
  <si>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</si>
  <si>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</si>
  <si>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</si>
  <si>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</si>
  <si>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</si>
  <si>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</si>
  <si>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</si>
  <si>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</si>
  <si>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</si>
  <si>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</si>
  <si>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</si>
  <si>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</si>
  <si>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</si>
  <si>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</si>
  <si>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</si>
  <si>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</si>
  <si>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</si>
  <si>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</si>
  <si>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</si>
  <si>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</si>
  <si>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</si>
  <si>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</si>
  <si>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</si>
  <si>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</si>
  <si>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</si>
  <si>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</si>
  <si>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</si>
  <si>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</si>
  <si>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</si>
  <si>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</si>
  <si>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</si>
  <si>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</si>
  <si>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</si>
  <si>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</si>
  <si>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</si>
  <si>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</si>
  <si>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</si>
  <si>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</si>
  <si>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</si>
  <si>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</si>
  <si>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</si>
  <si>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</si>
  <si>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</si>
  <si>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</si>
  <si>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</si>
  <si>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</si>
  <si>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</si>
  <si>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</si>
  <si>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</si>
  <si>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</si>
  <si>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</si>
  <si>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</si>
  <si>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</si>
  <si>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</si>
  <si>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</si>
  <si>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</si>
  <si>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</si>
  <si>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</si>
  <si>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</si>
  <si>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</si>
  <si>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</si>
  <si>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</si>
  <si>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</si>
  <si>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</si>
  <si>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</si>
  <si>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</si>
  <si>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</si>
  <si>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</si>
  <si>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</si>
  <si>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</si>
  <si>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</si>
  <si>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</si>
  <si>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</si>
  <si>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</si>
  <si>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</si>
  <si>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</si>
  <si>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</si>
  <si>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</si>
  <si>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</si>
  <si>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</si>
  <si>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</si>
  <si>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</si>
  <si>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</si>
  <si>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</si>
  <si>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</si>
  <si>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</si>
  <si>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</si>
  <si>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</si>
  <si>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</si>
  <si>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</si>
  <si>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</si>
  <si>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</si>
  <si>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</si>
  <si>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</si>
  <si>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</si>
  <si>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</si>
  <si>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</si>
  <si>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</si>
  <si>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</si>
  <si>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</si>
  <si>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</si>
  <si>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</si>
  <si>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</si>
  <si>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</si>
  <si>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</si>
  <si>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</si>
  <si>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</si>
  <si>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</si>
  <si>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</si>
  <si>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</si>
  <si>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</si>
  <si>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</si>
  <si>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</si>
  <si>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</si>
  <si>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</si>
  <si>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</si>
  <si>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</si>
  <si>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</si>
  <si>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</si>
  <si>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</si>
  <si>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</si>
  <si>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</si>
  <si>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</si>
  <si>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</si>
  <si>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</si>
  <si>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</si>
  <si>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</si>
  <si>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</si>
  <si>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</si>
  <si>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</si>
  <si>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</si>
  <si>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</si>
  <si>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</si>
  <si>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</si>
  <si>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</si>
  <si>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</si>
  <si>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</si>
  <si>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</si>
  <si>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</si>
  <si>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</si>
  <si>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</si>
  <si>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</si>
  <si>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</si>
  <si>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</si>
  <si>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</si>
  <si>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</si>
  <si>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</si>
  <si>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</si>
  <si>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</si>
  <si>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</si>
  <si>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</si>
  <si>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</si>
  <si>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</si>
  <si>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</si>
  <si>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</si>
  <si>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</si>
  <si>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</si>
  <si>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</si>
  <si>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</si>
  <si>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</si>
  <si>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</si>
  <si>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</si>
  <si>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</si>
  <si>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</si>
  <si>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</si>
  <si>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</si>
  <si>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</si>
  <si>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</si>
  <si>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</si>
  <si>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</si>
  <si>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</si>
  <si>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</si>
  <si>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</si>
  <si>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</si>
  <si>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</si>
  <si>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</si>
  <si>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</si>
  <si>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</si>
  <si>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</si>
  <si>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</si>
  <si>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</si>
  <si>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</si>
  <si>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</si>
  <si>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</si>
  <si>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</si>
  <si>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</si>
  <si>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</si>
  <si>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</si>
  <si>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</si>
  <si>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</si>
  <si>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</si>
  <si>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</si>
  <si>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</si>
  <si>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</si>
  <si>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</si>
  <si>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</si>
  <si>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</si>
  <si>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</si>
  <si>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</si>
  <si>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</si>
  <si>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</si>
  <si>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</si>
  <si>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</si>
  <si>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</si>
  <si>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</si>
  <si>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</si>
  <si>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</si>
  <si>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</si>
  <si>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</si>
  <si>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</si>
  <si>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</si>
  <si>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</si>
  <si>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</si>
  <si>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</si>
  <si>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</si>
  <si>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</si>
  <si>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</si>
  <si>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</si>
  <si>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</si>
  <si>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</si>
  <si>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</si>
  <si>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</si>
  <si>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</si>
  <si>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</si>
  <si>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</si>
  <si>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</si>
  <si>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</si>
  <si>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</si>
  <si>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</si>
  <si>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</si>
  <si>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</si>
  <si>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</si>
  <si>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</si>
  <si>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</si>
  <si>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</si>
  <si>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</si>
  <si>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</si>
  <si>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</si>
  <si>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</si>
  <si>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</si>
  <si>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</si>
  <si>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</si>
  <si>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</si>
  <si>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</si>
  <si>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</si>
  <si>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</si>
  <si>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</si>
  <si>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</si>
  <si>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</si>
  <si>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</si>
  <si>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</si>
  <si>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</si>
  <si>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</si>
  <si>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</si>
  <si>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</si>
  <si>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</si>
  <si>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</si>
  <si>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</si>
  <si>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</si>
  <si>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</si>
  <si>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</si>
  <si>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</si>
  <si>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</si>
  <si>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</si>
  <si>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</si>
  <si>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</si>
  <si>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</si>
  <si>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</si>
  <si>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</si>
  <si>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</si>
  <si>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</si>
  <si>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</si>
  <si>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</si>
  <si>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</si>
  <si>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</si>
  <si>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</si>
  <si>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</si>
  <si>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</si>
  <si>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</si>
  <si>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</si>
  <si>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</si>
  <si>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</si>
  <si>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</si>
  <si>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</si>
  <si>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</si>
  <si>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</si>
  <si>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</si>
  <si>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</si>
  <si>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</si>
  <si>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</si>
  <si>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</si>
  <si>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</si>
  <si>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</si>
  <si>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</si>
  <si>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</si>
  <si>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</si>
  <si>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</si>
  <si>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</si>
  <si>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</si>
  <si>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</si>
  <si>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</si>
  <si>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</si>
  <si>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</si>
  <si>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</si>
  <si>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</si>
  <si>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</si>
  <si>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</si>
  <si>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</si>
  <si>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</si>
  <si>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</si>
  <si>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</si>
  <si>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</si>
  <si>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</si>
  <si>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</si>
  <si>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</si>
  <si>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</si>
  <si>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</si>
  <si>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</si>
  <si>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</si>
  <si>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</si>
  <si>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</si>
  <si>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</si>
  <si>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</si>
  <si>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</si>
  <si>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</si>
  <si>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</si>
  <si>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</si>
  <si>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</si>
  <si>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</si>
  <si>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</si>
  <si>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</si>
  <si>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</si>
  <si>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</si>
  <si>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</si>
  <si>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</si>
  <si>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</si>
  <si>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</si>
  <si>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</si>
  <si>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</si>
  <si>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</si>
  <si>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</si>
  <si>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</si>
  <si>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</si>
  <si>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</si>
  <si>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</si>
  <si>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</si>
  <si>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</si>
  <si>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</si>
  <si>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</si>
  <si>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</si>
  <si>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</si>
  <si>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</si>
  <si>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</si>
  <si>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</si>
  <si>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</si>
  <si>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</si>
  <si>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</si>
  <si>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</si>
  <si>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</si>
  <si>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</si>
  <si>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</si>
  <si>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</si>
  <si>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</si>
  <si>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</si>
  <si>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</si>
  <si>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</si>
  <si>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</si>
  <si>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</si>
  <si>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</si>
  <si>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</si>
  <si>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</si>
  <si>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</si>
  <si>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</si>
  <si>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</si>
  <si>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</si>
  <si>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</si>
  <si>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</si>
  <si>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</si>
  <si>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</si>
  <si>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</si>
  <si>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</si>
  <si>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</si>
  <si>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</si>
  <si>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</si>
  <si>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</si>
  <si>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</si>
  <si>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</si>
  <si>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</si>
  <si>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</si>
  <si>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</si>
  <si>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</si>
  <si>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</si>
  <si>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</si>
  <si>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</si>
  <si>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</si>
  <si>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</si>
  <si>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</si>
  <si>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</si>
  <si>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</si>
  <si>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</si>
  <si>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</si>
  <si>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</si>
  <si>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</si>
  <si>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</si>
  <si>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</si>
  <si>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</si>
  <si>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</si>
  <si>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</si>
  <si>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</si>
  <si>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</si>
  <si>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</si>
  <si>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</si>
  <si>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</si>
  <si>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</si>
  <si>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</si>
  <si>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</si>
  <si>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</si>
  <si>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</si>
  <si>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</si>
  <si>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</si>
  <si>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</si>
  <si>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</si>
  <si>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</si>
  <si>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</si>
  <si>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</si>
  <si>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</si>
  <si>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</si>
  <si>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</si>
  <si>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</si>
  <si>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</si>
  <si>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</si>
  <si>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</si>
  <si>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</si>
  <si>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</si>
  <si>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</si>
  <si>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</si>
  <si>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</si>
  <si>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</si>
  <si>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</si>
  <si>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</si>
  <si>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</si>
  <si>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</si>
  <si>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</si>
  <si>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</si>
  <si>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</si>
  <si>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</si>
  <si>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</si>
  <si>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</si>
  <si>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</si>
  <si>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</si>
  <si>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</si>
  <si>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</si>
  <si>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</si>
  <si>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</si>
  <si>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</si>
  <si>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</si>
  <si>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</si>
  <si>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</si>
  <si>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</si>
  <si>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</si>
  <si>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</si>
  <si>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</si>
  <si>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</si>
  <si>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</si>
  <si>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</si>
  <si>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</si>
  <si>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</si>
  <si>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</si>
  <si>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</si>
  <si>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</si>
  <si>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</si>
  <si>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</si>
  <si>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</si>
  <si>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</si>
  <si>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</si>
  <si>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</si>
  <si>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</si>
  <si>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</si>
  <si>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</si>
  <si>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</si>
  <si>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</si>
  <si>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</si>
  <si>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</si>
  <si>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</si>
  <si>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</si>
  <si>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</si>
  <si>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</si>
  <si>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</si>
  <si>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</si>
  <si>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</si>
  <si>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</si>
  <si>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</si>
  <si>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</si>
  <si>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</si>
  <si>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</si>
  <si>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</si>
  <si>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</si>
  <si>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</si>
  <si>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</si>
  <si>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</si>
  <si>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</si>
  <si>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</si>
  <si>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</si>
  <si>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</si>
  <si>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</si>
  <si>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</si>
  <si>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</si>
  <si>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</si>
  <si>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</si>
  <si>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</si>
  <si>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</si>
  <si>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</si>
  <si>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</si>
  <si>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</si>
  <si>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</si>
  <si>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</si>
  <si>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</si>
  <si>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</si>
  <si>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</si>
  <si>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</si>
  <si>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</si>
  <si>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</si>
  <si>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</si>
  <si>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</si>
  <si>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</si>
  <si>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</si>
  <si>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</si>
  <si>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</si>
  <si>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</si>
  <si>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</si>
  <si>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</si>
  <si>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</si>
  <si>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</si>
  <si>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</si>
  <si>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</si>
  <si>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</si>
  <si>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</si>
  <si>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</si>
  <si>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</si>
  <si>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</si>
  <si>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</si>
  <si>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</si>
  <si>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</si>
  <si>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</si>
  <si>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</si>
  <si>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</si>
  <si>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</si>
  <si>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</si>
  <si>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</si>
  <si>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</si>
  <si>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</si>
  <si>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</si>
  <si>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</si>
  <si>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</si>
  <si>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</si>
  <si>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</si>
  <si>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</si>
  <si>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</si>
  <si>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</si>
  <si>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</si>
  <si>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</si>
  <si>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</si>
  <si>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</si>
  <si>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</si>
  <si>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</si>
  <si>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</si>
  <si>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</si>
  <si>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</si>
  <si>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</si>
  <si>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</si>
  <si>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</si>
  <si>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</si>
  <si>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</si>
  <si>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</si>
  <si>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</si>
  <si>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</si>
  <si>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</si>
  <si>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</si>
  <si>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</si>
  <si>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</si>
  <si>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</si>
  <si>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</si>
  <si>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</si>
  <si>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</si>
  <si>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</si>
  <si>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</si>
  <si>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</si>
  <si>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</si>
  <si>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</si>
  <si>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</si>
  <si>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</si>
  <si>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</si>
  <si>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</si>
  <si>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</si>
  <si>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</si>
  <si>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</si>
  <si>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</si>
  <si>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</si>
  <si>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</si>
  <si>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</si>
  <si>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</si>
  <si>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</si>
  <si>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</si>
  <si>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</si>
  <si>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</si>
  <si>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</si>
  <si>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</si>
  <si>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</si>
  <si>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</si>
  <si>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</si>
  <si>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</si>
  <si>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</si>
  <si>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</si>
  <si>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</si>
  <si>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</si>
  <si>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</si>
  <si>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</si>
  <si>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</si>
  <si>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</si>
  <si>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</si>
  <si>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</si>
  <si>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</si>
  <si>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</si>
  <si>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</si>
  <si>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</si>
  <si>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</si>
  <si>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</si>
  <si>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</si>
  <si>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</si>
  <si>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</si>
  <si>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</si>
  <si>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</si>
  <si>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</si>
  <si>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</si>
  <si>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</si>
  <si>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</si>
  <si>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</si>
  <si>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</si>
  <si>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</si>
  <si>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</si>
  <si>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</si>
  <si>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</si>
  <si>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</si>
  <si>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</si>
  <si>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</si>
  <si>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</si>
  <si>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</si>
  <si>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</si>
  <si>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</si>
  <si>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</si>
  <si>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</si>
  <si>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</si>
  <si>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</si>
  <si>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</si>
  <si>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</si>
  <si>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</si>
  <si>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</si>
  <si>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</si>
  <si>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</si>
  <si>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</si>
  <si>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</si>
  <si>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</si>
  <si>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</si>
  <si>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</si>
  <si>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</si>
  <si>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</si>
  <si>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</si>
  <si>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</si>
  <si>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</si>
  <si>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</si>
  <si>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</si>
  <si>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</si>
  <si>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</si>
  <si>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</si>
  <si>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</si>
  <si>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</si>
  <si>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</si>
  <si>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</si>
  <si>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</si>
  <si>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</si>
  <si>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</si>
  <si>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</si>
  <si>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</si>
  <si>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</si>
  <si>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</si>
  <si>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</si>
  <si>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</si>
  <si>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</si>
  <si>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</si>
  <si>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</si>
  <si>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</si>
  <si>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</si>
  <si>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</si>
  <si>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</si>
  <si>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</si>
  <si>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</si>
  <si>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</si>
  <si>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</si>
  <si>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</si>
  <si>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</si>
  <si>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</si>
  <si>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</si>
  <si>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</si>
  <si>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</si>
  <si>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</si>
  <si>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</si>
  <si>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</si>
  <si>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</si>
  <si>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</si>
  <si>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</si>
  <si>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</si>
  <si>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</si>
  <si>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</si>
  <si>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</si>
  <si>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</si>
  <si>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</si>
  <si>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</si>
  <si>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</si>
  <si>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</si>
  <si>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</si>
  <si>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</si>
  <si>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</si>
  <si>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</si>
  <si>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</si>
  <si>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</si>
  <si>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</si>
  <si>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</si>
  <si>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</si>
  <si>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</si>
  <si>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</si>
  <si>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</si>
  <si>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</si>
  <si>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</si>
  <si>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</si>
  <si>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</si>
  <si>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</si>
  <si>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</si>
  <si>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</si>
  <si>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</si>
  <si>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</si>
  <si>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</si>
  <si>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</si>
  <si>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</si>
  <si>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</si>
  <si>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</si>
  <si>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</si>
  <si>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</si>
  <si>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</si>
  <si>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</si>
  <si>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</si>
  <si>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</si>
  <si>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</si>
  <si>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</si>
  <si>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</si>
  <si>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</si>
  <si>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</si>
  <si>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</si>
  <si>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</si>
  <si>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</si>
  <si>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</si>
  <si>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</si>
  <si>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</si>
  <si>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</si>
  <si>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</si>
  <si>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</si>
  <si>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</si>
  <si>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</si>
  <si>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</si>
  <si>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</si>
  <si>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</si>
  <si>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</si>
  <si>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</si>
  <si>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</si>
  <si>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</si>
  <si>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</si>
  <si>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</si>
  <si>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</si>
  <si>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</si>
  <si>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</si>
  <si>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</si>
  <si>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</si>
  <si>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</si>
  <si>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</si>
  <si>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</si>
  <si>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</si>
  <si>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</si>
  <si>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</si>
  <si>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</si>
  <si>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</si>
  <si>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</si>
  <si>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</si>
  <si>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</si>
  <si>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</si>
  <si>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</si>
  <si>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</si>
  <si>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</si>
  <si>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</si>
  <si>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</si>
  <si>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</si>
  <si>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</si>
  <si>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</si>
  <si>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</si>
  <si>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</si>
  <si>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</si>
  <si>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</si>
  <si>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</si>
  <si>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</si>
  <si>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</si>
  <si>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</si>
  <si>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</si>
  <si>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</si>
  <si>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</si>
  <si>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</si>
  <si>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</si>
  <si>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</si>
  <si>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</si>
  <si>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</si>
  <si>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</si>
  <si>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</si>
  <si>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</si>
  <si>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</si>
  <si>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</si>
  <si>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</si>
  <si>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</si>
  <si>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</si>
  <si>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</si>
  <si>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</si>
  <si>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</si>
  <si>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</si>
  <si>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</si>
  <si>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</si>
  <si>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</si>
  <si>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</si>
  <si>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</si>
  <si>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</si>
  <si>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</si>
  <si>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</si>
  <si>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</si>
  <si>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</si>
  <si>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</si>
  <si>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</si>
  <si>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</si>
  <si>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</si>
  <si>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</si>
  <si>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</si>
  <si>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</si>
  <si>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</si>
  <si>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</si>
  <si>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</si>
  <si>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</si>
  <si>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</si>
  <si>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</si>
  <si>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</si>
  <si>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</si>
  <si>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</si>
  <si>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</si>
  <si>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</si>
  <si>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</si>
  <si>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</si>
  <si>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</si>
  <si>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</si>
  <si>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</si>
  <si>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</si>
  <si>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</si>
  <si>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</si>
  <si>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</si>
  <si>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</si>
  <si>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</si>
  <si>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</si>
  <si>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</si>
  <si>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</si>
  <si>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</si>
  <si>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</si>
  <si>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</si>
  <si>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</si>
  <si>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</si>
  <si>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</si>
  <si>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</si>
  <si>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</si>
  <si>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</si>
  <si>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</si>
  <si>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</si>
  <si>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</si>
  <si>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</si>
  <si>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</si>
  <si>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</si>
  <si>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</si>
  <si>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</si>
  <si>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</si>
  <si>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</si>
  <si>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</si>
  <si>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</si>
  <si>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</si>
  <si>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</si>
  <si>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</si>
  <si>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</si>
  <si>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</si>
  <si>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</si>
  <si>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</si>
  <si>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</si>
  <si>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</si>
  <si>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</si>
  <si>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</si>
  <si>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</si>
  <si>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</si>
  <si>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</si>
  <si>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</si>
  <si>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</si>
  <si>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</si>
  <si>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</si>
  <si>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</si>
  <si>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</si>
  <si>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</si>
  <si>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</si>
  <si>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</si>
  <si>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</si>
  <si>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</si>
  <si>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</si>
  <si>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</si>
  <si>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</si>
  <si>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</si>
  <si>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</si>
  <si>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</si>
  <si>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</si>
  <si>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</si>
  <si>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</si>
  <si>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</si>
  <si>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</si>
  <si>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</si>
  <si>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</si>
  <si>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</si>
  <si>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</si>
  <si>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</si>
  <si>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</si>
  <si>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</si>
  <si>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</si>
  <si>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</si>
  <si>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</si>
  <si>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</si>
  <si>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</si>
  <si>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</si>
  <si>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</si>
  <si>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</si>
  <si>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</si>
  <si>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</si>
  <si>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</si>
  <si>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</si>
  <si>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</si>
  <si>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</si>
  <si>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</si>
  <si>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</si>
  <si>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</si>
  <si>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</si>
  <si>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</si>
  <si>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</si>
  <si>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</si>
  <si>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</si>
  <si>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</si>
  <si>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</si>
  <si>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</si>
  <si>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</si>
  <si>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</si>
  <si>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</si>
  <si>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</si>
  <si>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</si>
  <si>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</si>
  <si>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</si>
  <si>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</si>
  <si>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</si>
  <si>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</si>
  <si>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</si>
  <si>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</si>
  <si>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</si>
  <si>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</si>
  <si>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</si>
  <si>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</si>
  <si>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</si>
  <si>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</si>
  <si>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</si>
  <si>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</si>
  <si>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</si>
  <si>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</si>
  <si>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</si>
  <si>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</si>
  <si>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</si>
  <si>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</si>
  <si>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</si>
  <si>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</si>
  <si>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</si>
  <si>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</si>
  <si>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</si>
  <si>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</si>
  <si>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</si>
  <si>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</si>
  <si>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</si>
  <si>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</si>
  <si>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</si>
  <si>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</si>
  <si>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</si>
  <si>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</si>
  <si>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</si>
  <si>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</si>
  <si>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</si>
  <si>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</si>
  <si>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</si>
  <si>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</si>
  <si>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</si>
  <si>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</si>
  <si>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</si>
  <si>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</si>
  <si>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</si>
  <si>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</si>
  <si>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</si>
  <si>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</si>
  <si>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</si>
  <si>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</si>
  <si>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</si>
  <si>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</si>
  <si>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</si>
  <si>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</si>
  <si>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</si>
  <si>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</si>
  <si>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</si>
  <si>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</si>
  <si>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</si>
  <si>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</si>
  <si>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</si>
  <si>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</si>
  <si>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</si>
  <si>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</si>
  <si>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</si>
  <si>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</si>
  <si>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</si>
  <si>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</si>
  <si>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</si>
  <si>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</si>
  <si>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</si>
  <si>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</si>
  <si>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</si>
  <si>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</si>
  <si>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</si>
  <si>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</si>
  <si>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</si>
  <si>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</si>
  <si>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</si>
  <si>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</si>
  <si>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</si>
  <si>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</si>
  <si>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</si>
  <si>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</si>
  <si>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</si>
  <si>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</si>
  <si>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</si>
  <si>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</si>
  <si>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</si>
  <si>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</si>
  <si>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</si>
  <si>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</si>
  <si>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</si>
  <si>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</si>
  <si>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</si>
  <si>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</si>
  <si>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</si>
  <si>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</si>
  <si>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</si>
  <si>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</si>
  <si>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</si>
  <si>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</si>
  <si>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</si>
  <si>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</si>
  <si>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</si>
  <si>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</si>
  <si>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</si>
  <si>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</si>
  <si>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</si>
  <si>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</si>
  <si>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</si>
  <si>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</si>
  <si>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</si>
  <si>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</si>
  <si>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</si>
  <si>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</si>
  <si>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</si>
  <si>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</si>
  <si>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</si>
  <si>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</si>
  <si>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</si>
  <si>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</si>
  <si>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</si>
  <si>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</si>
  <si>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</si>
  <si>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</si>
  <si>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</si>
  <si>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</si>
  <si>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</si>
  <si>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</si>
  <si>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</si>
  <si>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</si>
  <si>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</si>
  <si>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</si>
  <si>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</si>
  <si>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</si>
  <si>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</si>
  <si>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</si>
  <si>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</si>
  <si>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</si>
  <si>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</si>
  <si>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</si>
  <si>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</si>
  <si>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</si>
  <si>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</si>
  <si>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</si>
  <si>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</si>
  <si>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</si>
  <si>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</si>
  <si>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</si>
  <si>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</si>
  <si>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</si>
  <si>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</si>
  <si>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</si>
  <si>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</si>
  <si>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</si>
  <si>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</si>
  <si>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</si>
  <si>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</si>
  <si>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</si>
  <si>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</si>
  <si>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</si>
  <si>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</si>
  <si>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</si>
  <si>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</si>
  <si>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</si>
  <si>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</si>
  <si>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</si>
  <si>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</si>
  <si>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</si>
  <si>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</si>
  <si>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</si>
  <si>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</si>
  <si>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</si>
  <si>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</si>
  <si>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</si>
  <si>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</si>
  <si>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</si>
  <si>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</si>
  <si>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</si>
  <si>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</si>
  <si>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</si>
  <si>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</si>
  <si>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</si>
  <si>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</si>
  <si>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</si>
  <si>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</si>
  <si>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</si>
  <si>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</si>
  <si>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</si>
  <si>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</si>
  <si>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</si>
  <si>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</si>
  <si>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</si>
  <si>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</si>
  <si>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</si>
  <si>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</si>
  <si>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</si>
  <si>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</si>
  <si>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</si>
  <si>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</si>
  <si>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</si>
  <si>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</si>
  <si>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</si>
  <si>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</si>
  <si>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</si>
  <si>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</si>
  <si>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</si>
  <si>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</si>
  <si>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</si>
  <si>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</si>
  <si>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</si>
  <si>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</si>
  <si>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</si>
  <si>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</si>
  <si>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</si>
  <si>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</si>
  <si>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</si>
  <si>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</si>
  <si>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</si>
  <si>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</si>
  <si>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</si>
  <si>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</si>
  <si>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</si>
  <si>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</si>
  <si>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</si>
  <si>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</si>
  <si>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</si>
  <si>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</si>
  <si>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</si>
  <si>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</si>
  <si>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</si>
  <si>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</si>
  <si>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</si>
  <si>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</si>
  <si>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</si>
  <si>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</si>
  <si>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</si>
  <si>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</si>
  <si>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</si>
  <si>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</si>
  <si>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</si>
  <si>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</si>
  <si>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</si>
  <si>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</si>
  <si>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</si>
  <si>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</si>
  <si>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</si>
  <si>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</si>
  <si>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</si>
  <si>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</si>
  <si>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</si>
  <si>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</si>
  <si>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</si>
  <si>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</si>
  <si>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</si>
  <si>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</si>
  <si>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</si>
  <si>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</si>
  <si>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</si>
  <si>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</si>
  <si>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</si>
  <si>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</si>
  <si>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</si>
  <si>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</si>
  <si>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</si>
  <si>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</si>
  <si>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</si>
  <si>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</si>
  <si>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</si>
  <si>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</si>
  <si>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</si>
  <si>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</si>
  <si>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</si>
  <si>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</si>
  <si>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</si>
  <si>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</si>
  <si>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</si>
  <si>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</si>
  <si>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</si>
  <si>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</si>
  <si>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</si>
  <si>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</si>
  <si>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</si>
  <si>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</si>
  <si>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</si>
  <si>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</si>
  <si>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</si>
  <si>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</si>
  <si>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</si>
  <si>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</si>
  <si>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</si>
  <si>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</si>
  <si>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</si>
  <si>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</si>
  <si>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</si>
  <si>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</si>
  <si>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</si>
  <si>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</si>
  <si>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</si>
  <si>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</si>
  <si>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</si>
  <si>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</si>
  <si>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</si>
  <si>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</si>
  <si>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</si>
  <si>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</si>
  <si>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</si>
  <si>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</si>
  <si>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</si>
  <si>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</si>
  <si>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</si>
  <si>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</si>
  <si>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</si>
  <si>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</si>
  <si>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</si>
  <si>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</si>
  <si>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</si>
  <si>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</si>
  <si>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</si>
  <si>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</si>
  <si>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</si>
  <si>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</si>
  <si>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</si>
  <si>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</si>
  <si>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</si>
  <si>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</si>
  <si>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</si>
  <si>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</si>
  <si>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</si>
  <si>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</si>
  <si>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</si>
  <si>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</si>
  <si>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</si>
  <si>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</si>
  <si>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</si>
  <si>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</si>
  <si>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</si>
  <si>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</si>
  <si>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</si>
  <si>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</si>
  <si>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</si>
  <si>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</si>
  <si>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</si>
  <si>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</si>
  <si>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</si>
  <si>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</si>
  <si>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</si>
  <si>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</si>
  <si>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</si>
  <si>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</si>
  <si>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</si>
  <si>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</si>
  <si>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</si>
  <si>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</si>
  <si>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</si>
  <si>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</si>
  <si>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</si>
  <si>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</si>
  <si>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</si>
  <si>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</si>
  <si>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</si>
  <si>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</si>
  <si>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</si>
  <si>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</si>
  <si>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</si>
  <si>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</si>
  <si>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</si>
  <si>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</si>
  <si>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</si>
  <si>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</si>
  <si>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</si>
  <si>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</si>
  <si>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</si>
  <si>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</si>
  <si>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</si>
  <si>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</si>
  <si>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</si>
  <si>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</si>
  <si>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</si>
  <si>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</si>
  <si>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</si>
  <si>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</si>
  <si>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</si>
  <si>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</si>
  <si>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</si>
  <si>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</si>
  <si>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</si>
  <si>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</si>
  <si>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</si>
  <si>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</si>
  <si>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</si>
  <si>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</si>
  <si>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</si>
  <si>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</si>
  <si>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</si>
  <si>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</si>
  <si>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</si>
  <si>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</si>
  <si>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</si>
  <si>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</si>
  <si>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</si>
  <si>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</si>
  <si>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</si>
  <si>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</si>
  <si>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</si>
  <si>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</si>
  <si>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</si>
  <si>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</si>
  <si>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</si>
  <si>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</si>
  <si>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</si>
  <si>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</si>
  <si>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</si>
  <si>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</si>
  <si>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</si>
  <si>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</si>
  <si>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</si>
  <si>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</si>
  <si>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</si>
  <si>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</si>
  <si>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</si>
  <si>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</si>
  <si>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</si>
  <si>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</si>
  <si>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</si>
  <si>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</si>
  <si>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</si>
  <si>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</si>
  <si>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</si>
  <si>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</si>
  <si>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</si>
  <si>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</si>
  <si>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</si>
  <si>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</si>
  <si>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</si>
  <si>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</si>
  <si>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</si>
  <si>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</si>
  <si>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</si>
  <si>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</si>
  <si>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</si>
  <si>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</si>
  <si>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</si>
  <si>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</si>
  <si>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</si>
  <si>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</si>
  <si>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</si>
  <si>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</si>
  <si>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</si>
  <si>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</si>
  <si>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</si>
  <si>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</si>
  <si>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</si>
  <si>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</si>
  <si>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</si>
  <si>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</si>
  <si>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</si>
  <si>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</si>
  <si>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</si>
  <si>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</si>
  <si>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</si>
  <si>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</si>
  <si>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</si>
  <si>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</si>
  <si>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</si>
  <si>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</si>
  <si>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</si>
  <si>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</si>
  <si>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</si>
  <si>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</si>
  <si>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</si>
  <si>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</si>
  <si>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</si>
  <si>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</si>
  <si>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</si>
  <si>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</si>
  <si>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</si>
  <si>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</si>
  <si>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</si>
  <si>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</si>
  <si>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</si>
  <si>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</si>
  <si>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</si>
  <si>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</si>
  <si>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</si>
  <si>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</si>
  <si>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</si>
  <si>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</si>
  <si>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</si>
  <si>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</si>
  <si>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</si>
  <si>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</si>
  <si>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</si>
  <si>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</si>
  <si>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</si>
  <si>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</si>
  <si>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</si>
  <si>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</si>
  <si>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</si>
  <si>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</si>
  <si>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</si>
  <si>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</si>
  <si>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</si>
  <si>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</si>
  <si>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</si>
  <si>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</si>
  <si>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</si>
  <si>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</si>
  <si>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</si>
  <si>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</si>
  <si>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</si>
  <si>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</si>
  <si>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</si>
  <si>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</si>
  <si>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</si>
  <si>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</si>
  <si>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</si>
  <si>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</si>
  <si>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</si>
  <si>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</si>
  <si>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</si>
  <si>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</si>
  <si>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</si>
  <si>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</si>
  <si>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</si>
  <si>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</si>
  <si>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</si>
  <si>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</si>
  <si>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</si>
  <si>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</si>
  <si>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</si>
  <si>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</si>
  <si>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</si>
  <si>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</si>
  <si>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</si>
  <si>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</si>
  <si>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</si>
  <si>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</si>
  <si>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</si>
  <si>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</si>
  <si>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</si>
  <si>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</si>
  <si>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</si>
  <si>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</si>
  <si>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</si>
  <si>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</si>
  <si>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</si>
  <si>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</si>
  <si>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</si>
  <si>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</si>
  <si>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</si>
  <si>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</si>
  <si>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</si>
  <si>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</si>
  <si>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</si>
  <si>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</si>
  <si>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</si>
  <si>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</si>
  <si>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</si>
  <si>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</si>
  <si>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</si>
  <si>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</si>
  <si>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</si>
  <si>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</si>
  <si>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</si>
  <si>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</si>
  <si>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</si>
  <si>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</si>
  <si>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</si>
  <si>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</si>
  <si>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</si>
  <si>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</si>
  <si>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</si>
  <si>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</si>
  <si>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</si>
  <si>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</si>
  <si>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</si>
  <si>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</si>
  <si>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</si>
  <si>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</si>
  <si>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</si>
  <si>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</si>
  <si>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</si>
  <si>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</si>
  <si>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</si>
  <si>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</si>
  <si>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</si>
  <si>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</si>
  <si>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</si>
  <si>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</si>
  <si>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</si>
  <si>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</si>
  <si>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</si>
  <si>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</si>
  <si>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</si>
  <si>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</si>
  <si>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</si>
  <si>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</si>
  <si>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</si>
  <si>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</si>
  <si>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</si>
  <si>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</si>
  <si>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</si>
  <si>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</si>
  <si>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</si>
  <si>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</si>
  <si>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</si>
  <si>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</si>
  <si>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</si>
  <si>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</si>
  <si>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</si>
  <si>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</si>
  <si>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</si>
  <si>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</si>
  <si>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</si>
  <si>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</si>
  <si>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</si>
  <si>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</si>
  <si>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</si>
  <si>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</si>
  <si>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</si>
  <si>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</si>
  <si>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</si>
  <si>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</si>
  <si>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</si>
  <si>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</si>
  <si>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</si>
  <si>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</si>
  <si>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</si>
  <si>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</si>
  <si>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</si>
  <si>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</si>
  <si>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</si>
  <si>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</si>
  <si>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</si>
  <si>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</si>
  <si>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</si>
  <si>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</si>
  <si>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</si>
  <si>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</si>
  <si>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</si>
  <si>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</si>
  <si>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</si>
  <si>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</si>
  <si>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</si>
  <si>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</si>
  <si>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</si>
  <si>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</si>
  <si>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</si>
  <si>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</si>
  <si>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</si>
  <si>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</si>
  <si>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</si>
  <si>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</si>
  <si>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</si>
  <si>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</si>
  <si>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</si>
  <si>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</si>
  <si>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</si>
  <si>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</si>
  <si>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</si>
  <si>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</si>
  <si>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</si>
  <si>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</si>
  <si>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</si>
  <si>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</si>
  <si>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</si>
  <si>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</si>
  <si>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</si>
  <si>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</si>
  <si>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</si>
  <si>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</si>
  <si>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</si>
  <si>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</si>
  <si>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</si>
  <si>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</si>
  <si>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</si>
  <si>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</si>
  <si>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</si>
  <si>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</si>
  <si>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</si>
  <si>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</si>
  <si>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</si>
  <si>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</si>
  <si>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</si>
  <si>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</si>
  <si>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</si>
  <si>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</si>
  <si>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</si>
  <si>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</si>
  <si>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</si>
  <si>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</si>
  <si>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</si>
  <si>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</si>
  <si>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</si>
  <si>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</si>
  <si>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</si>
  <si>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</si>
  <si>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</si>
  <si>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</si>
  <si>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</si>
  <si>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</si>
  <si>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</si>
  <si>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</si>
  <si>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</si>
  <si>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</si>
  <si>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</si>
  <si>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</si>
  <si>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</si>
  <si>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</si>
  <si>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</si>
  <si>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</si>
  <si>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</si>
  <si>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</si>
  <si>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</si>
  <si>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</si>
  <si>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</si>
  <si>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</si>
  <si>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</si>
  <si>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</si>
  <si>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</si>
  <si>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</si>
  <si>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</si>
  <si>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</si>
  <si>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</si>
  <si>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</si>
  <si>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</si>
  <si>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</si>
  <si>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</si>
  <si>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</si>
  <si>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</si>
  <si>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</si>
  <si>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</si>
  <si>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</si>
  <si>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</si>
  <si>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</si>
  <si>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</si>
  <si>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</si>
  <si>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</si>
  <si>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</si>
  <si>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</si>
  <si>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</si>
  <si>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</si>
  <si>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</si>
  <si>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</si>
  <si>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</si>
  <si>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</si>
  <si>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</si>
  <si>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</si>
  <si>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</si>
  <si>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</si>
  <si>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</si>
  <si>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</si>
  <si>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</si>
  <si>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</si>
  <si>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</si>
  <si>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</si>
  <si>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</si>
  <si>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</si>
  <si>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</si>
  <si>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</si>
  <si>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</si>
  <si>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</si>
  <si>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</si>
  <si>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</si>
  <si>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</si>
  <si>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</si>
  <si>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</si>
  <si>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</si>
  <si>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</si>
  <si>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</si>
  <si>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</si>
  <si>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</si>
  <si>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</si>
  <si>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</si>
  <si>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</si>
  <si>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</si>
  <si>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</si>
  <si>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</si>
  <si>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</si>
  <si>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</si>
  <si>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</si>
  <si>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</si>
  <si>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</si>
  <si>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</si>
  <si>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</si>
  <si>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</si>
  <si>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</si>
  <si>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</si>
  <si>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</si>
  <si>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</si>
  <si>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</si>
  <si>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</si>
  <si>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</si>
  <si>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</si>
  <si>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</si>
  <si>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</si>
  <si>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</si>
  <si>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</si>
  <si>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</si>
  <si>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</si>
  <si>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</si>
  <si>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</si>
  <si>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</si>
  <si>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</si>
  <si>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</si>
  <si>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</si>
  <si>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</si>
  <si>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</si>
  <si>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</si>
  <si>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</si>
  <si>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</si>
  <si>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</si>
  <si>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</si>
  <si>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</si>
  <si>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</si>
  <si>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</si>
  <si>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</si>
  <si>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</si>
  <si>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</si>
  <si>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</si>
  <si>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</si>
  <si>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</si>
  <si>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</si>
  <si>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</si>
  <si>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</si>
  <si>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</si>
  <si>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</si>
  <si>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</si>
  <si>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</si>
  <si>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</si>
  <si>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</si>
  <si>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</si>
  <si>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</si>
  <si>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</si>
  <si>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</si>
  <si>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</si>
  <si>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</si>
  <si>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</si>
  <si>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</si>
  <si>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</si>
  <si>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</si>
  <si>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</si>
  <si>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</si>
  <si>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</si>
  <si>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</si>
  <si>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</si>
  <si>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</si>
  <si>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</si>
  <si>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</si>
  <si>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</si>
  <si>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</si>
  <si>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</si>
  <si>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</si>
  <si>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</si>
  <si>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</si>
  <si>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</si>
  <si>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</si>
  <si>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</si>
  <si>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</si>
  <si>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</si>
  <si>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</si>
  <si>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</si>
  <si>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</si>
  <si>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</si>
  <si>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</si>
  <si>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</si>
  <si>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</si>
  <si>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</si>
  <si>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</si>
  <si>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</si>
  <si>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</si>
  <si>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</si>
  <si>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</si>
  <si>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</si>
  <si>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</si>
  <si>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</si>
  <si>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</si>
  <si>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</si>
  <si>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</si>
  <si>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</si>
  <si>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</si>
  <si>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</si>
  <si>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</si>
  <si>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</si>
  <si>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</si>
  <si>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</si>
  <si>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</si>
  <si>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</si>
  <si>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</si>
  <si>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</si>
  <si>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</si>
  <si>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</si>
  <si>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</si>
  <si>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</si>
  <si>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</si>
  <si>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</si>
  <si>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</si>
  <si>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</si>
  <si>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</si>
  <si>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</si>
  <si>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</si>
  <si>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</si>
  <si>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</si>
  <si>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</si>
  <si>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</si>
  <si>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</si>
  <si>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</si>
  <si>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</si>
  <si>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</si>
  <si>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</si>
  <si>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</si>
  <si>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</si>
  <si>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</si>
  <si>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</si>
  <si>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</si>
  <si>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</si>
  <si>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</si>
  <si>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</si>
  <si>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</si>
  <si>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</si>
  <si>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</si>
  <si>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</si>
  <si>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</si>
  <si>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</si>
  <si>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</si>
  <si>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</si>
  <si>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</si>
  <si>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</si>
  <si>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</si>
  <si>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</si>
  <si>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</si>
  <si>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</si>
  <si>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</si>
  <si>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</si>
  <si>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</si>
  <si>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</si>
  <si>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</si>
  <si>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</si>
  <si>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</si>
  <si>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</si>
  <si>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</si>
  <si>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</si>
  <si>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</si>
  <si>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</si>
  <si>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</si>
  <si>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</si>
  <si>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</si>
  <si>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</si>
  <si>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</si>
  <si>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</si>
  <si>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</si>
  <si>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</si>
  <si>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</si>
  <si>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</si>
  <si>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</si>
  <si>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</si>
  <si>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</si>
  <si>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</si>
  <si>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</si>
  <si>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</si>
  <si>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</si>
  <si>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</si>
  <si>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</si>
  <si>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</si>
  <si>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</si>
  <si>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</si>
  <si>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</si>
  <si>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</si>
  <si>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</si>
  <si>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</si>
  <si>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</si>
  <si>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</si>
  <si>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</si>
  <si>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</si>
  <si>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</si>
  <si>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</si>
  <si>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</si>
  <si>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</si>
  <si>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</si>
  <si>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</si>
  <si>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</si>
  <si>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</si>
  <si>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</si>
  <si>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</si>
  <si>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</si>
  <si>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</si>
  <si>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</si>
  <si>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</si>
  <si>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</si>
  <si>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</si>
  <si>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</si>
  <si>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</si>
  <si>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</si>
  <si>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</si>
  <si>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</si>
  <si>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</si>
  <si>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</si>
  <si>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</si>
  <si>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</si>
  <si>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</si>
  <si>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</si>
  <si>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</si>
  <si>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</si>
  <si>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</si>
  <si>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</si>
  <si>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</si>
  <si>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</si>
  <si>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</si>
  <si>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</si>
  <si>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</si>
  <si>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</si>
  <si>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</si>
  <si>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</si>
  <si>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</si>
  <si>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</si>
  <si>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</si>
  <si>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</si>
  <si>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</si>
  <si>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</si>
  <si>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</si>
  <si>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</si>
  <si>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</si>
  <si>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</si>
  <si>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</si>
  <si>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</si>
  <si>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</si>
  <si>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</si>
  <si>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</si>
  <si>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</si>
  <si>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</si>
  <si>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</si>
  <si>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</si>
  <si>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</si>
  <si>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</si>
  <si>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</si>
  <si>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</si>
  <si>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</si>
  <si>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</si>
  <si>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</si>
  <si>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</si>
  <si>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</si>
  <si>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</si>
  <si>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</si>
  <si>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</si>
  <si>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</si>
  <si>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</si>
  <si>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</si>
  <si>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</si>
  <si>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</si>
  <si>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</si>
  <si>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</si>
  <si>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</si>
  <si>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</si>
  <si>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</si>
  <si>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</si>
  <si>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</si>
  <si>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</si>
  <si>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</si>
  <si>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</si>
  <si>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</si>
  <si>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</si>
  <si>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</si>
  <si>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</si>
  <si>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</si>
  <si>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</si>
  <si>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</si>
  <si>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</si>
  <si>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</si>
  <si>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</si>
  <si>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</si>
  <si>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</si>
  <si>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</si>
  <si>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</si>
  <si>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</si>
  <si>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</si>
  <si>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</si>
  <si>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</si>
  <si>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</si>
  <si>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</si>
  <si>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</si>
  <si>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</si>
  <si>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</si>
  <si>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</si>
  <si>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</si>
  <si>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</si>
  <si>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</si>
  <si>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</si>
  <si>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</si>
  <si>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</si>
  <si>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</si>
  <si>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</si>
  <si>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</si>
  <si>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</si>
  <si>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</si>
  <si>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</si>
  <si>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</si>
  <si>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</si>
  <si>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</si>
  <si>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</si>
  <si>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</si>
  <si>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</si>
  <si>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</si>
  <si>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</si>
  <si>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</si>
  <si>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</si>
  <si>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</si>
  <si>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</si>
  <si>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</si>
  <si>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</si>
  <si>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</si>
  <si>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</si>
  <si>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</si>
  <si>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</si>
  <si>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</si>
  <si>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</si>
  <si>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</si>
  <si>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</si>
  <si>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</si>
  <si>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</si>
  <si>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</si>
  <si>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</si>
  <si>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</si>
  <si>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</si>
  <si>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</si>
  <si>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</si>
  <si>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</si>
  <si>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</si>
  <si>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</si>
  <si>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</si>
  <si>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</si>
  <si>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</si>
  <si>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</si>
  <si>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</si>
  <si>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</si>
  <si>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</si>
  <si>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</si>
  <si>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</si>
  <si>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</si>
  <si>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</si>
  <si>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</si>
  <si>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</si>
  <si>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</si>
  <si>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</si>
  <si>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</si>
  <si>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</si>
  <si>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</si>
  <si>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</si>
  <si>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</si>
  <si>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</si>
  <si>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</si>
  <si>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</si>
  <si>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</si>
  <si>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</si>
  <si>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</si>
  <si>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</si>
  <si>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</si>
  <si>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</si>
  <si>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</si>
  <si>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</si>
  <si>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</si>
  <si>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</si>
  <si>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</si>
  <si>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</si>
  <si>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</si>
  <si>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</si>
  <si>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</si>
  <si>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</si>
  <si>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</si>
  <si>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</si>
  <si>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</si>
  <si>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</si>
  <si>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</si>
  <si>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</si>
  <si>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</si>
  <si>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</si>
  <si>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</si>
  <si>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</si>
  <si>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</si>
  <si>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</si>
  <si>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</si>
  <si>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</si>
  <si>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</si>
  <si>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</si>
  <si>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</si>
  <si>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</si>
  <si>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</si>
  <si>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</si>
  <si>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</si>
  <si>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</si>
  <si>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</si>
  <si>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</si>
  <si>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</si>
  <si>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</si>
  <si>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</si>
  <si>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</si>
  <si>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</si>
  <si>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</si>
  <si>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</si>
  <si>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</si>
  <si>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</si>
  <si>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</si>
  <si>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</si>
  <si>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</si>
  <si>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</si>
  <si>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</si>
  <si>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</si>
  <si>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</si>
  <si>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</si>
  <si>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</si>
  <si>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</si>
  <si>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</si>
  <si>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</si>
  <si>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</si>
  <si>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</si>
  <si>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</si>
  <si>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</si>
  <si>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</si>
  <si>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</si>
  <si>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</si>
  <si>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</si>
  <si>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</si>
  <si>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</si>
  <si>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</si>
  <si>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</si>
  <si>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</si>
  <si>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</si>
  <si>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</si>
  <si>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</si>
  <si>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</si>
  <si>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</si>
  <si>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</si>
  <si>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</si>
  <si>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</si>
  <si>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</si>
  <si>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</si>
  <si>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</si>
  <si>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</si>
  <si>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</si>
  <si>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</si>
  <si>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</si>
  <si>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</si>
  <si>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</si>
  <si>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</si>
  <si>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</si>
  <si>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</si>
  <si>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</si>
  <si>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</si>
  <si>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</si>
  <si>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</si>
  <si>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</si>
  <si>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</si>
  <si>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</si>
  <si>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</si>
  <si>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</si>
  <si>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</si>
  <si>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</si>
  <si>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</si>
  <si>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</si>
  <si>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</si>
  <si>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</si>
  <si>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</si>
  <si>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</si>
  <si>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</si>
  <si>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</si>
  <si>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</si>
  <si>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</si>
  <si>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</si>
  <si>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</si>
  <si>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</si>
  <si>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</si>
  <si>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</si>
  <si>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</si>
  <si>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</si>
  <si>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</si>
  <si>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</si>
  <si>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</si>
  <si>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</si>
  <si>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</si>
  <si>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</si>
  <si>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</si>
  <si>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</si>
  <si>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</si>
  <si>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</si>
  <si>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</si>
  <si>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</si>
  <si>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</si>
  <si>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</si>
  <si>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</si>
  <si>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</si>
  <si>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</si>
  <si>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</si>
  <si>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</si>
  <si>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</si>
  <si>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</si>
  <si>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</si>
  <si>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</si>
  <si>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</si>
  <si>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</si>
  <si>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</si>
  <si>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</si>
  <si>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</si>
  <si>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</si>
  <si>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</si>
  <si>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</si>
  <si>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</si>
  <si>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</si>
  <si>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</si>
  <si>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</si>
  <si>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</si>
  <si>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</si>
  <si>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</si>
  <si>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</si>
  <si>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</si>
  <si>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</si>
  <si>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</si>
  <si>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</si>
  <si>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</si>
  <si>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</si>
  <si>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</si>
  <si>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</si>
  <si>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</si>
  <si>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</si>
  <si>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</si>
  <si>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</si>
  <si>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</si>
  <si>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</si>
  <si>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</si>
  <si>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</si>
  <si>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</si>
  <si>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</si>
  <si>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</si>
  <si>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</si>
  <si>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</si>
  <si>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</si>
  <si>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</si>
  <si>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</si>
  <si>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</si>
  <si>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</si>
  <si>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</si>
  <si>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</si>
  <si>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</si>
  <si>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</si>
  <si>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</si>
  <si>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</si>
  <si>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</si>
  <si>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</si>
  <si>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</si>
  <si>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</si>
  <si>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</si>
  <si>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</si>
  <si>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</si>
  <si>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</si>
  <si>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</si>
  <si>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</si>
  <si>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</si>
  <si>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</si>
  <si>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</si>
  <si>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</si>
  <si>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</si>
  <si>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</si>
  <si>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</si>
  <si>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</si>
  <si>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</si>
  <si>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</si>
  <si>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</si>
  <si>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</si>
  <si>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</si>
  <si>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</si>
  <si>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</si>
  <si>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</si>
  <si>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</si>
  <si>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</si>
  <si>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</si>
  <si>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</si>
  <si>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</si>
  <si>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</si>
  <si>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</si>
  <si>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</si>
  <si>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</si>
  <si>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</si>
  <si>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</si>
  <si>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</si>
  <si>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</si>
  <si>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</si>
  <si>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</si>
  <si>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</si>
  <si>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</si>
  <si>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</si>
  <si>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</si>
  <si>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</si>
  <si>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</si>
  <si>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</si>
  <si>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</si>
  <si>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</si>
  <si>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</si>
  <si>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</si>
  <si>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</si>
  <si>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</si>
  <si>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</si>
  <si>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</si>
  <si>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</si>
  <si>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</si>
  <si>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</si>
  <si>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</si>
  <si>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</si>
  <si>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</si>
  <si>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</si>
  <si>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</si>
  <si>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</si>
  <si>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</si>
  <si>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</si>
  <si>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</si>
  <si>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</si>
  <si>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</si>
  <si>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</si>
  <si>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</si>
  <si>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</si>
  <si>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</si>
  <si>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</si>
  <si>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</si>
  <si>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</si>
  <si>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</si>
  <si>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</si>
  <si>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</si>
  <si>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</si>
  <si>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</si>
  <si>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</si>
  <si>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</si>
  <si>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</si>
  <si>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</si>
  <si>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</si>
  <si>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</si>
  <si>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</si>
  <si>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</si>
  <si>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</si>
  <si>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</si>
  <si>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</si>
  <si>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</si>
  <si>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</si>
  <si>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</si>
  <si>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</si>
  <si>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</si>
  <si>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</si>
  <si>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</si>
  <si>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</si>
  <si>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</si>
  <si>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</si>
  <si>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</si>
  <si>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</si>
  <si>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</si>
  <si>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</si>
  <si>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</si>
  <si>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</si>
  <si>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</si>
  <si>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</si>
  <si>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</si>
  <si>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</si>
  <si>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</si>
  <si>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</si>
  <si>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</si>
  <si>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</si>
  <si>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</si>
  <si>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</si>
  <si>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</si>
  <si>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</si>
  <si>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</si>
  <si>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</si>
  <si>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</si>
  <si>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</si>
  <si>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</si>
  <si>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</si>
  <si>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</si>
  <si>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</si>
  <si>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</si>
  <si>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</si>
  <si>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</si>
  <si>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</si>
  <si>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</si>
  <si>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</si>
  <si>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</si>
  <si>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</si>
  <si>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</si>
  <si>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</si>
  <si>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</si>
  <si>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</si>
  <si>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</si>
  <si>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</si>
  <si>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</si>
  <si>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</si>
  <si>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</si>
  <si>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</si>
  <si>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</si>
  <si>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</si>
  <si>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</si>
  <si>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</si>
  <si>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</si>
  <si>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</si>
  <si>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</si>
  <si>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</si>
  <si>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</si>
  <si>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</si>
  <si>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</si>
  <si>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</si>
  <si>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</si>
  <si>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</si>
  <si>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</si>
  <si>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</si>
  <si>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</si>
  <si>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</si>
  <si>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</si>
  <si>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</si>
  <si>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</si>
  <si>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</si>
  <si>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</si>
  <si>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</si>
  <si>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</si>
  <si>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</si>
  <si>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</si>
  <si>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</si>
  <si>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</si>
  <si>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</si>
  <si>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</si>
  <si>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</si>
  <si>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</si>
  <si>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</si>
  <si>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</si>
  <si>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</si>
  <si>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</si>
  <si>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</si>
  <si>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</si>
  <si>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</si>
  <si>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</si>
  <si>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</si>
  <si>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</si>
  <si>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</si>
  <si>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</si>
  <si>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</si>
  <si>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</si>
  <si>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</si>
  <si>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</si>
  <si>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</si>
  <si>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</si>
  <si>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</si>
  <si>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</si>
  <si>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</si>
  <si>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</si>
  <si>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</si>
  <si>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</si>
  <si>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</si>
  <si>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</si>
  <si>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</si>
  <si>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</si>
  <si>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</si>
  <si>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</si>
  <si>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</si>
  <si>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</si>
  <si>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</si>
  <si>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</si>
  <si>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</si>
  <si>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</si>
  <si>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</si>
  <si>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</si>
  <si>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</si>
  <si>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</si>
  <si>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</si>
  <si>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</si>
  <si>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</si>
  <si>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</si>
  <si>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</si>
  <si>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</si>
  <si>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</si>
  <si>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</si>
  <si>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</si>
  <si>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</si>
  <si>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</si>
  <si>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</si>
  <si>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</si>
  <si>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</si>
  <si>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</si>
  <si>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</si>
  <si>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</si>
  <si>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</si>
  <si>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</si>
  <si>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</si>
  <si>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</si>
  <si>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</si>
  <si>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</si>
  <si>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</si>
  <si>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</si>
  <si>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</si>
  <si>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</si>
  <si>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</si>
  <si>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</si>
  <si>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</si>
  <si>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</si>
  <si>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</si>
  <si>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</si>
  <si>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</si>
  <si>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</si>
  <si>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</si>
  <si>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</si>
  <si>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</si>
  <si>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</si>
  <si>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</si>
  <si>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</si>
  <si>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</si>
  <si>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</si>
  <si>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</si>
  <si>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</si>
  <si>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</si>
  <si>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</si>
  <si>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</si>
  <si>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</si>
  <si>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</si>
  <si>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</si>
  <si>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</si>
  <si>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</si>
  <si>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</si>
  <si>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</si>
  <si>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</si>
  <si>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</si>
  <si>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</si>
  <si>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</si>
  <si>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</si>
  <si>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</si>
  <si>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</si>
  <si>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</si>
  <si>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</si>
  <si>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</si>
  <si>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</si>
  <si>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</si>
  <si>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</si>
  <si>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</si>
  <si>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</si>
  <si>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</si>
  <si>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</si>
  <si>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</si>
  <si>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</si>
  <si>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</si>
  <si>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</si>
  <si>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</si>
  <si>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</si>
  <si>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</si>
  <si>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</si>
  <si>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</si>
  <si>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</si>
  <si>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</si>
  <si>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</si>
  <si>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</si>
  <si>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</si>
  <si>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</si>
  <si>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</si>
  <si>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</si>
  <si>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</si>
  <si>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</si>
  <si>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</si>
  <si>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</si>
  <si>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</si>
  <si>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</si>
  <si>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</si>
  <si>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</si>
  <si>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</si>
  <si>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</si>
  <si>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</si>
  <si>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</si>
  <si>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</si>
  <si>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</si>
  <si>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</si>
  <si>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</si>
  <si>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</si>
  <si>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</si>
  <si>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</si>
  <si>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</si>
  <si>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</si>
  <si>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</si>
  <si>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</si>
  <si>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</si>
  <si>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</si>
  <si>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</si>
  <si>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</si>
  <si>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</si>
  <si>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</si>
  <si>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</si>
  <si>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</si>
  <si>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</si>
  <si>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</si>
  <si>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</si>
  <si>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</si>
  <si>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</si>
  <si>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</si>
  <si>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</si>
  <si>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</si>
  <si>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</si>
  <si>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</si>
  <si>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</si>
  <si>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</si>
  <si>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</si>
  <si>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</si>
  <si>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</si>
  <si>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</si>
  <si>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</si>
  <si>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</si>
  <si>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</si>
  <si>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</si>
  <si>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</si>
  <si>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</si>
  <si>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</si>
  <si>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</si>
  <si>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</si>
  <si>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</si>
  <si>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</si>
  <si>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</si>
  <si>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</si>
  <si>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</si>
  <si>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</si>
  <si>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</si>
  <si>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</si>
  <si>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</si>
  <si>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</si>
  <si>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</si>
  <si>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</si>
  <si>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</si>
  <si>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</si>
  <si>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</si>
  <si>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</si>
  <si>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</si>
  <si>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</si>
  <si>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</si>
  <si>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</si>
  <si>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</si>
  <si>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</si>
  <si>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</si>
  <si>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</si>
  <si>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</si>
  <si>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</si>
  <si>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</si>
  <si>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</si>
  <si>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</si>
  <si>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</si>
  <si>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</si>
  <si>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</si>
  <si>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</si>
  <si>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</si>
  <si>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</si>
  <si>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</si>
  <si>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</si>
  <si>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</si>
  <si>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</si>
  <si>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</si>
  <si>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</si>
  <si>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</si>
  <si>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</si>
  <si>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</si>
  <si>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</si>
  <si>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</si>
  <si>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</si>
  <si>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</si>
  <si>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</si>
  <si>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</si>
  <si>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</si>
  <si>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</si>
  <si>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</si>
  <si>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</si>
  <si>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</si>
  <si>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</si>
  <si>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</si>
  <si>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</si>
  <si>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</si>
  <si>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</si>
  <si>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</si>
  <si>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</si>
  <si>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</si>
  <si>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</si>
  <si>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</si>
  <si>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</si>
  <si>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</si>
  <si>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</si>
  <si>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</si>
  <si>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</si>
  <si>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</si>
  <si>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</si>
  <si>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</si>
  <si>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</si>
  <si>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</si>
  <si>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</si>
  <si>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</si>
  <si>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</si>
  <si>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</si>
  <si>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</si>
  <si>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</si>
  <si>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</si>
  <si>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</si>
  <si>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</si>
  <si>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</si>
  <si>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</si>
  <si>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</si>
  <si>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</si>
  <si>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</si>
  <si>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</si>
  <si>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</si>
  <si>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</si>
  <si>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</si>
  <si>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</si>
  <si>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</si>
  <si>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</si>
  <si>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</si>
  <si>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</si>
  <si>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</si>
  <si>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</si>
  <si>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</si>
  <si>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</si>
  <si>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</si>
  <si>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</si>
  <si>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</si>
  <si>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</si>
  <si>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</si>
  <si>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</si>
  <si>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</si>
  <si>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</si>
  <si>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</si>
  <si>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</si>
  <si>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</si>
  <si>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</si>
  <si>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</si>
  <si>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</si>
  <si>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</si>
  <si>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</si>
  <si>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</si>
  <si>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</si>
  <si>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</si>
  <si>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</si>
  <si>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</si>
  <si>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</si>
  <si>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</si>
  <si>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</si>
  <si>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</si>
  <si>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</si>
  <si>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</si>
  <si>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</si>
  <si>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</si>
  <si>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</si>
  <si>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</si>
  <si>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</si>
  <si>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</si>
  <si>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</si>
  <si>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</si>
  <si>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</si>
  <si>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</si>
  <si>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</si>
  <si>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</si>
  <si>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</si>
  <si>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</si>
  <si>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</si>
  <si>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</si>
  <si>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</si>
  <si>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</si>
  <si>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</si>
  <si>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</si>
  <si>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</si>
  <si>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</si>
  <si>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</si>
  <si>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</si>
  <si>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</si>
  <si>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</si>
  <si>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</si>
  <si>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</si>
  <si>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</si>
  <si>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</si>
  <si>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</si>
  <si>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</si>
  <si>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</si>
  <si>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</si>
  <si>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</si>
  <si>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</si>
  <si>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</si>
  <si>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</si>
  <si>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</si>
  <si>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</si>
  <si>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</si>
  <si>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</si>
  <si>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</si>
  <si>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</si>
  <si>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</si>
  <si>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</si>
  <si>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</si>
  <si>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</si>
  <si>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</si>
  <si>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</si>
  <si>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</si>
  <si>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</si>
  <si>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</si>
  <si>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</si>
  <si>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</si>
  <si>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</si>
  <si>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</si>
  <si>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</si>
  <si>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</si>
  <si>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</si>
  <si>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</si>
  <si>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</si>
  <si>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</si>
  <si>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</si>
  <si>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</si>
  <si>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</si>
  <si>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</si>
  <si>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</si>
  <si>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</si>
  <si>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</si>
  <si>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</si>
  <si>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</si>
  <si>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</si>
  <si>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</si>
  <si>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</si>
  <si>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</si>
  <si>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</si>
  <si>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</si>
  <si>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</si>
  <si>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</si>
  <si>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</si>
  <si>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</si>
  <si>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</si>
  <si>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</si>
  <si>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</si>
  <si>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</si>
  <si>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</si>
  <si>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</si>
  <si>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</si>
  <si>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</si>
  <si>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</si>
  <si>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</si>
  <si>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</si>
  <si>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</si>
  <si>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</si>
  <si>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</si>
  <si>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</si>
  <si>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</si>
  <si>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</si>
  <si>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</si>
  <si>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</si>
  <si>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</si>
  <si>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</si>
  <si>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</si>
  <si>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</si>
  <si>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</si>
  <si>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</si>
  <si>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</si>
  <si>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</si>
  <si>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</si>
  <si>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</si>
  <si>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</si>
  <si>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</si>
  <si>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</si>
  <si>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</si>
  <si>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</si>
  <si>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</si>
  <si>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</si>
  <si>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</si>
  <si>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</si>
  <si>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</si>
  <si>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</si>
  <si>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</si>
  <si>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</si>
  <si>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</si>
  <si>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</si>
  <si>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</si>
  <si>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</si>
  <si>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</si>
  <si>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</si>
  <si>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</si>
  <si>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</si>
  <si>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</si>
  <si>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</si>
  <si>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</si>
  <si>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</si>
  <si>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</si>
  <si>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</si>
  <si>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</si>
  <si>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</si>
  <si>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</si>
  <si>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</si>
  <si>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</si>
  <si>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</si>
  <si>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</si>
  <si>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</si>
  <si>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</si>
  <si>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</si>
  <si>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</si>
  <si>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</si>
  <si>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</si>
  <si>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</si>
  <si>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</si>
  <si>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</si>
  <si>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</si>
  <si>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</si>
  <si>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</si>
  <si>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</si>
  <si>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</si>
  <si>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</si>
  <si>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</si>
  <si>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</si>
  <si>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</si>
  <si>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</si>
  <si>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</si>
  <si>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</si>
  <si>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</si>
  <si>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</si>
  <si>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</si>
  <si>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</si>
  <si>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</si>
  <si>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</si>
  <si>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</si>
  <si>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</si>
  <si>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</si>
  <si>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</si>
  <si>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</si>
  <si>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</si>
  <si>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</si>
  <si>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</si>
  <si>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</si>
  <si>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</si>
  <si>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</si>
  <si>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</si>
  <si>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</si>
  <si>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</si>
  <si>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</si>
  <si>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</si>
  <si>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</si>
  <si>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</si>
  <si>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</si>
  <si>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</si>
  <si>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</si>
  <si>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</si>
  <si>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</si>
  <si>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</si>
  <si>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</si>
  <si>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</si>
  <si>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</si>
  <si>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</si>
  <si>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</si>
  <si>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</si>
  <si>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</si>
  <si>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</si>
  <si>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</si>
  <si>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</si>
  <si>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</si>
  <si>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</si>
  <si>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</si>
  <si>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</si>
  <si>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</si>
  <si>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</si>
  <si>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</si>
  <si>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</si>
  <si>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</si>
  <si>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</si>
  <si>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</si>
  <si>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</si>
  <si>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</si>
  <si>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</si>
  <si>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</si>
  <si>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</si>
  <si>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</si>
  <si>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</si>
  <si>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</si>
  <si>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</si>
  <si>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</si>
  <si>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</si>
  <si>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</si>
  <si>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</si>
  <si>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</si>
  <si>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</si>
  <si>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</si>
  <si>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</si>
  <si>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</si>
  <si>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</si>
  <si>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</si>
  <si>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</si>
  <si>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</si>
  <si>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</si>
  <si>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</si>
  <si>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</si>
  <si>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</si>
  <si>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</si>
  <si>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</si>
  <si>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</si>
  <si>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</si>
  <si>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</si>
  <si>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</si>
  <si>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</si>
  <si>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</si>
  <si>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</si>
  <si>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</si>
  <si>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</si>
  <si>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</si>
  <si>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</si>
  <si>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</si>
  <si>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</si>
  <si>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</si>
  <si>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</si>
  <si>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</si>
  <si>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</si>
  <si>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</si>
  <si>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</si>
  <si>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</si>
  <si>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</si>
  <si>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</si>
  <si>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</si>
  <si>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</si>
  <si>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</si>
  <si>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</si>
  <si>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</si>
  <si>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</si>
  <si>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</si>
  <si>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</si>
  <si>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</si>
  <si>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</si>
  <si>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</si>
  <si>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</si>
  <si>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</si>
  <si>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</si>
  <si>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</si>
  <si>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</si>
  <si>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</si>
  <si>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</si>
  <si>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</si>
  <si>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</si>
  <si>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</si>
  <si>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</si>
  <si>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</si>
  <si>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</si>
  <si>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</si>
  <si>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</si>
  <si>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</si>
  <si>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</si>
  <si>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</si>
  <si>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</si>
  <si>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</si>
  <si>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</si>
  <si>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</si>
  <si>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</si>
  <si>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</si>
  <si>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</si>
  <si>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</si>
  <si>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</si>
  <si>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</si>
  <si>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</si>
  <si>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</si>
  <si>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</si>
  <si>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</si>
  <si>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</si>
  <si>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</si>
  <si>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</si>
  <si>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</si>
  <si>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</si>
  <si>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</si>
  <si>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</si>
  <si>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</si>
  <si>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</si>
  <si>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</si>
  <si>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</si>
  <si>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</si>
  <si>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</si>
  <si>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</si>
  <si>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</si>
  <si>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</si>
  <si>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</si>
  <si>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</si>
  <si>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</si>
  <si>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</si>
  <si>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</si>
  <si>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</si>
  <si>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</si>
  <si>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</si>
  <si>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</si>
  <si>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</si>
  <si>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</si>
  <si>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</si>
  <si>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</si>
  <si>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</si>
  <si>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</si>
  <si>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</si>
  <si>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</si>
  <si>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</si>
  <si>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</si>
  <si>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</si>
  <si>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</si>
  <si>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</si>
  <si>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</si>
  <si>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</si>
  <si>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</si>
  <si>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</si>
  <si>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</si>
  <si>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</si>
  <si>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</si>
  <si>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</si>
  <si>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</si>
  <si>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</si>
  <si>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</si>
  <si>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</si>
  <si>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</si>
  <si>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</si>
  <si>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</si>
  <si>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</si>
  <si>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</si>
  <si>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</si>
  <si>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</si>
  <si>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</si>
  <si>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</si>
  <si>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</si>
  <si>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</si>
  <si>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</si>
  <si>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</si>
  <si>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</si>
  <si>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</si>
  <si>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</si>
  <si>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</si>
  <si>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</si>
  <si>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</si>
  <si>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</si>
  <si>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</si>
  <si>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</si>
  <si>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</si>
  <si>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</si>
  <si>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</si>
  <si>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</si>
  <si>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</si>
  <si>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</si>
  <si>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</si>
  <si>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</si>
  <si>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</si>
  <si>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</si>
  <si>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</si>
  <si>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</si>
  <si>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</si>
  <si>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</si>
  <si>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</si>
  <si>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</si>
  <si>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</si>
  <si>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</si>
  <si>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</si>
  <si>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</si>
  <si>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</si>
  <si>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</si>
  <si>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</si>
  <si>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</si>
  <si>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</si>
  <si>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</si>
  <si>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</si>
  <si>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</si>
  <si>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</si>
  <si>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</si>
  <si>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</si>
  <si>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</si>
  <si>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</si>
  <si>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</si>
  <si>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</si>
  <si>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</si>
  <si>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</si>
  <si>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</si>
  <si>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</si>
  <si>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</si>
  <si>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</si>
  <si>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</si>
  <si>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</si>
  <si>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</si>
  <si>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</si>
  <si>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</si>
  <si>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</si>
  <si>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</si>
  <si>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</si>
  <si>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</si>
  <si>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</si>
  <si>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</si>
  <si>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</si>
  <si>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</si>
  <si>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</si>
  <si>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</si>
  <si>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</si>
  <si>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</si>
  <si>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</si>
  <si>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</si>
  <si>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</si>
  <si>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</si>
  <si>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</si>
  <si>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</si>
  <si>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</si>
  <si>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</si>
  <si>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</si>
  <si>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</si>
  <si>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</si>
  <si>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</si>
  <si>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</si>
  <si>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</si>
  <si>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</si>
  <si>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</si>
  <si>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</si>
  <si>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</si>
  <si>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</si>
  <si>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</si>
  <si>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</si>
  <si>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</si>
  <si>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</si>
  <si>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</si>
  <si>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</si>
  <si>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</si>
  <si>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</si>
  <si>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</si>
  <si>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</si>
  <si>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</si>
  <si>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</si>
  <si>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</si>
  <si>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</si>
  <si>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</si>
  <si>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</si>
  <si>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</si>
  <si>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</si>
  <si>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</si>
  <si>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</si>
  <si>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</si>
  <si>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</si>
  <si>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</si>
  <si>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</si>
  <si>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</si>
  <si>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</si>
  <si>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</si>
  <si>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</si>
  <si>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</si>
  <si>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</si>
  <si>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</si>
  <si>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</si>
  <si>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</si>
  <si>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</si>
  <si>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</si>
  <si>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</si>
  <si>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</si>
  <si>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</si>
  <si>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</si>
  <si>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</si>
  <si>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</si>
  <si>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</si>
  <si>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</si>
  <si>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</si>
  <si>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</si>
  <si>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</si>
  <si>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</si>
  <si>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</si>
  <si>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</si>
  <si>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</si>
  <si>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</si>
  <si>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</si>
  <si>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</si>
  <si>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</si>
  <si>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</si>
  <si>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</si>
  <si>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</si>
  <si>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</si>
  <si>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</si>
  <si>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</si>
  <si>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</si>
  <si>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</si>
  <si>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</si>
  <si>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</si>
  <si>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</si>
  <si>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</si>
  <si>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</si>
  <si>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</si>
  <si>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</si>
  <si>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</si>
  <si>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</si>
  <si>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</si>
  <si>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</si>
  <si>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</si>
  <si>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</si>
  <si>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</si>
  <si>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</si>
  <si>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</si>
  <si>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</si>
  <si>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</si>
  <si>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</si>
  <si>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</si>
  <si>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</si>
  <si>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</si>
  <si>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</si>
  <si>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</si>
  <si>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</si>
  <si>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</si>
  <si>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</si>
  <si>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</si>
  <si>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</si>
  <si>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</si>
  <si>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</si>
  <si>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</si>
  <si>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</si>
  <si>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</si>
  <si>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</si>
  <si>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</si>
  <si>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</si>
  <si>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</si>
  <si>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</si>
  <si>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</si>
  <si>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</si>
  <si>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</si>
  <si>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</si>
  <si>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</si>
  <si>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</si>
  <si>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</si>
  <si>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</si>
  <si>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</si>
  <si>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</si>
  <si>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</si>
  <si>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</si>
  <si>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</si>
  <si>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</si>
  <si>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</si>
  <si>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</si>
  <si>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</si>
  <si>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</si>
  <si>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</si>
  <si>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</si>
  <si>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</si>
  <si>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</si>
  <si>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</si>
  <si>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</si>
  <si>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</si>
  <si>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</si>
  <si>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</si>
  <si>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</si>
  <si>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</si>
  <si>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</si>
  <si>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</si>
  <si>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</si>
  <si>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</si>
  <si>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</si>
  <si>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</si>
  <si>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</si>
  <si>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</si>
  <si>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</si>
  <si>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</si>
  <si>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</si>
  <si>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</si>
  <si>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</si>
  <si>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</si>
  <si>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</si>
  <si>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</si>
  <si>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</si>
  <si>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</si>
  <si>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</si>
  <si>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</si>
  <si>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</si>
  <si>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</si>
  <si>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</si>
  <si>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</si>
  <si>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</si>
  <si>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</si>
  <si>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</si>
  <si>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</si>
  <si>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</si>
  <si>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</si>
  <si>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</si>
  <si>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</si>
  <si>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</si>
  <si>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</si>
  <si>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</si>
  <si>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</si>
  <si>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</si>
  <si>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</si>
  <si>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</si>
  <si>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</si>
  <si>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</si>
  <si>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</si>
  <si>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</si>
  <si>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</si>
  <si>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</si>
  <si>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</si>
  <si>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</si>
  <si>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</si>
  <si>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</si>
  <si>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</si>
  <si>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</si>
  <si>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</si>
  <si>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</si>
  <si>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</si>
  <si>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</si>
  <si>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</si>
  <si>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</si>
  <si>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</si>
  <si>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</si>
  <si>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</si>
  <si>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</si>
  <si>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</si>
  <si>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</si>
  <si>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</si>
  <si>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</si>
  <si>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</si>
  <si>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</si>
  <si>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</si>
  <si>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</si>
  <si>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</si>
  <si>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</si>
  <si>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</si>
  <si>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</si>
  <si>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</si>
  <si>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</si>
  <si>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</si>
  <si>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</si>
  <si>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</si>
  <si>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</si>
  <si>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</si>
  <si>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</si>
  <si>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</si>
  <si>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</si>
  <si>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</si>
  <si>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</si>
  <si>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</si>
  <si>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</si>
  <si>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</si>
  <si>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</si>
  <si>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</si>
  <si>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</si>
  <si>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</si>
  <si>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</si>
  <si>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</si>
  <si>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</si>
  <si>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</si>
  <si>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</si>
  <si>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</si>
  <si>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</si>
  <si>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</si>
  <si>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</si>
  <si>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</si>
  <si>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</si>
  <si>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</si>
  <si>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</si>
  <si>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</si>
  <si>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</si>
  <si>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</si>
  <si>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</si>
  <si>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</si>
  <si>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</si>
  <si>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</si>
  <si>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</si>
  <si>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</si>
  <si>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</si>
  <si>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</si>
  <si>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</si>
  <si>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</si>
  <si>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</si>
  <si>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</si>
  <si>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</si>
  <si>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</si>
  <si>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</si>
  <si>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</si>
  <si>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</si>
  <si>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</si>
  <si>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</si>
  <si>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</si>
  <si>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</si>
  <si>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</si>
  <si>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</si>
  <si>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</si>
  <si>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</si>
  <si>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</si>
  <si>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</si>
  <si>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</si>
  <si>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</si>
  <si>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</si>
  <si>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</si>
  <si>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</si>
  <si>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</si>
  <si>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</si>
  <si>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</si>
  <si>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</si>
  <si>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</si>
  <si>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</si>
  <si>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</si>
  <si>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</si>
  <si>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</si>
  <si>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</si>
  <si>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</si>
  <si>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</si>
  <si>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</si>
  <si>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</si>
  <si>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</si>
  <si>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</si>
  <si>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</si>
  <si>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</si>
  <si>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</si>
  <si>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</si>
  <si>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</si>
  <si>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</si>
  <si>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</si>
  <si>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</si>
  <si>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</si>
  <si>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</si>
  <si>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</si>
  <si>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</si>
  <si>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</si>
  <si>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</si>
  <si>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</si>
  <si>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</si>
  <si>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</si>
  <si>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</si>
  <si>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</si>
  <si>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</si>
  <si>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</si>
  <si>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</si>
  <si>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</si>
  <si>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</si>
  <si>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</si>
  <si>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</si>
  <si>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</si>
  <si>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</si>
  <si>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</si>
  <si>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</si>
  <si>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</si>
  <si>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</si>
  <si>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</si>
  <si>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</si>
  <si>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</si>
  <si>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</si>
  <si>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</si>
  <si>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</si>
  <si>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</si>
  <si>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</si>
  <si>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</si>
  <si>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</si>
  <si>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</si>
  <si>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</si>
  <si>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</si>
  <si>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</si>
  <si>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</si>
  <si>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</si>
  <si>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</si>
  <si>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</si>
  <si>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</si>
  <si>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</si>
  <si>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</si>
  <si>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</si>
  <si>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</si>
  <si>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</si>
  <si>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</si>
  <si>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</si>
  <si>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</si>
  <si>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</si>
  <si>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</si>
  <si>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</si>
  <si>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</si>
  <si>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</si>
  <si>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</si>
  <si>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</si>
  <si>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</si>
  <si>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</si>
  <si>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</si>
  <si>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</si>
  <si>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</si>
  <si>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</si>
  <si>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</si>
  <si>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</si>
  <si>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</si>
  <si>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</si>
  <si>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</si>
  <si>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</si>
  <si>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</si>
  <si>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</si>
  <si>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</si>
  <si>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</si>
  <si>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</si>
  <si>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</si>
  <si>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</si>
  <si>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</si>
  <si>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</si>
  <si>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</si>
  <si>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</si>
  <si>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</si>
  <si>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</si>
  <si>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</si>
  <si>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</si>
  <si>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</si>
  <si>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</si>
  <si>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</si>
  <si>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</si>
  <si>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</si>
  <si>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</si>
  <si>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</si>
  <si>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</si>
  <si>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</si>
  <si>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</si>
  <si>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</si>
  <si>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</si>
  <si>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</si>
  <si>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</si>
  <si>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</si>
  <si>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</si>
  <si>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</si>
  <si>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</si>
  <si>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</si>
  <si>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</si>
  <si>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</si>
  <si>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</si>
  <si>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</si>
  <si>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</si>
  <si>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</si>
  <si>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</si>
  <si>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</si>
  <si>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</si>
  <si>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</si>
  <si>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</si>
  <si>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</si>
  <si>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</si>
  <si>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</si>
  <si>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</si>
  <si>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</si>
  <si>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</si>
  <si>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</si>
  <si>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</si>
  <si>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</si>
  <si>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</si>
  <si>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</si>
  <si>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</si>
  <si>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</si>
  <si>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</si>
  <si>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</si>
  <si>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</si>
  <si>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</si>
  <si>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</si>
  <si>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</si>
  <si>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</si>
  <si>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</si>
  <si>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</si>
  <si>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</si>
  <si>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</si>
  <si>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</si>
  <si>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</si>
  <si>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</si>
  <si>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</si>
  <si>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</si>
  <si>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</si>
  <si>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</si>
  <si>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</si>
  <si>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</si>
  <si>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</si>
  <si>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</si>
  <si>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</si>
  <si>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</si>
  <si>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</si>
  <si>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</si>
  <si>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</si>
  <si>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</si>
  <si>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</si>
  <si>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</si>
  <si>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</si>
  <si>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</si>
  <si>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</si>
  <si>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</si>
  <si>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</si>
  <si>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</si>
  <si>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</si>
  <si>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</si>
  <si>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</si>
  <si>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</si>
  <si>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</si>
  <si>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</si>
  <si>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</si>
  <si>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</si>
  <si>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</si>
  <si>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</si>
  <si>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</si>
  <si>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</si>
  <si>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</si>
  <si>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</si>
  <si>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</si>
  <si>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</si>
  <si>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</si>
  <si>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</si>
  <si>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</si>
  <si>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</si>
  <si>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</si>
  <si>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</si>
  <si>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</si>
  <si>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</si>
  <si>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</si>
  <si>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</si>
  <si>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</si>
  <si>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</si>
  <si>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</si>
  <si>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</si>
  <si>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</si>
  <si>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</si>
  <si>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</si>
  <si>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</si>
  <si>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</si>
  <si>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</si>
  <si>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</si>
  <si>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</si>
  <si>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</si>
  <si>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</si>
  <si>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</si>
  <si>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</si>
  <si>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</si>
  <si>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</si>
  <si>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</si>
  <si>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</si>
  <si>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</si>
  <si>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</si>
  <si>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</si>
  <si>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</si>
  <si>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</si>
  <si>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</si>
  <si>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</si>
  <si>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</si>
  <si>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</si>
  <si>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</si>
  <si>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</si>
  <si>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</si>
  <si>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</si>
  <si>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</si>
  <si>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</si>
  <si>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</si>
  <si>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</si>
  <si>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</si>
  <si>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</si>
  <si>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</si>
  <si>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</si>
  <si>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</si>
  <si>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</si>
  <si>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</si>
  <si>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</si>
  <si>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</si>
  <si>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</si>
  <si>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</si>
  <si>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</si>
  <si>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</si>
  <si>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</si>
  <si>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</si>
  <si>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</si>
  <si>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</si>
  <si>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</si>
  <si>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</si>
  <si>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</si>
  <si>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</si>
  <si>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</si>
  <si>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</si>
  <si>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</si>
  <si>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</si>
  <si>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</si>
  <si>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</si>
  <si>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</si>
  <si>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</si>
  <si>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</si>
  <si>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</si>
  <si>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</si>
  <si>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</si>
  <si>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</si>
  <si>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</si>
  <si>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</si>
  <si>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</si>
  <si>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</si>
  <si>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</si>
  <si>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</si>
  <si>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</si>
  <si>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</si>
  <si>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</si>
  <si>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</si>
  <si>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</si>
  <si>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</si>
  <si>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</si>
  <si>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</si>
  <si>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</si>
  <si>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</si>
  <si>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</si>
  <si>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</si>
  <si>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</si>
  <si>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</si>
  <si>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</si>
  <si>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</si>
  <si>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</si>
  <si>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</si>
  <si>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</si>
  <si>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</si>
  <si>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</si>
  <si>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</si>
  <si>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</si>
  <si>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</si>
  <si>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</si>
  <si>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</si>
  <si>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</si>
  <si>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</si>
  <si>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</si>
  <si>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</si>
  <si>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</si>
  <si>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</si>
  <si>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</si>
  <si>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</si>
  <si>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</si>
  <si>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</si>
  <si>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</si>
  <si>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</si>
  <si>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</si>
  <si>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</si>
  <si>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</si>
  <si>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</si>
  <si>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</si>
  <si>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</si>
  <si>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</si>
  <si>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</si>
  <si>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</si>
  <si>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</si>
  <si>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</si>
  <si>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</si>
  <si>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</si>
  <si>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</si>
  <si>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</si>
  <si>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</si>
  <si>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</si>
  <si>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</si>
  <si>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</si>
  <si>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</si>
  <si>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</si>
  <si>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</si>
  <si>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</si>
  <si>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</si>
  <si>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</si>
  <si>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</si>
  <si>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</si>
  <si>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</si>
  <si>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</si>
  <si>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</si>
  <si>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</si>
  <si>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</si>
  <si>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</si>
  <si>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</si>
  <si>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</si>
  <si>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</si>
  <si>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</si>
  <si>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</si>
  <si>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</si>
  <si>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</si>
  <si>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</si>
  <si>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</si>
  <si>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</si>
  <si>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</si>
  <si>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</si>
  <si>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</si>
  <si>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</si>
  <si>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</si>
  <si>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</si>
  <si>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</si>
  <si>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</si>
  <si>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</si>
  <si>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</si>
  <si>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</si>
  <si>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</si>
  <si>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</si>
  <si>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</si>
  <si>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</si>
  <si>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</si>
  <si>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</si>
  <si>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</si>
  <si>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</si>
  <si>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</si>
  <si>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</si>
  <si>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</si>
  <si>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</si>
  <si>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</si>
  <si>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</si>
  <si>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</si>
  <si>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</si>
  <si>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</si>
  <si>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</si>
  <si>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</si>
  <si>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</si>
  <si>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</si>
  <si>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</si>
  <si>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</si>
  <si>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</si>
  <si>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</si>
  <si>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</si>
  <si>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</si>
  <si>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</si>
  <si>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</si>
  <si>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</si>
  <si>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</si>
  <si>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</si>
  <si>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</si>
  <si>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</si>
  <si>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</si>
  <si>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</si>
  <si>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</si>
  <si>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</si>
  <si>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</si>
  <si>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</si>
  <si>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</si>
  <si>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</si>
  <si>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</si>
  <si>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</si>
  <si>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</si>
  <si>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</si>
  <si>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</si>
  <si>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</si>
  <si>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</si>
  <si>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</si>
  <si>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</si>
  <si>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</si>
  <si>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</si>
  <si>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</si>
  <si>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</si>
  <si>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</si>
  <si>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</si>
  <si>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</si>
  <si>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</si>
  <si>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</si>
  <si>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</si>
  <si>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</si>
  <si>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</si>
  <si>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</si>
  <si>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</si>
  <si>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</si>
  <si>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</si>
  <si>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</si>
  <si>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</si>
  <si>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</si>
  <si>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</si>
  <si>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</si>
  <si>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</si>
  <si>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</si>
  <si>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</si>
  <si>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</si>
  <si>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</si>
  <si>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</si>
  <si>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</si>
  <si>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</si>
  <si>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</si>
  <si>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</si>
  <si>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</si>
  <si>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</si>
  <si>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</si>
  <si>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</si>
  <si>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</si>
  <si>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</si>
  <si>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</si>
  <si>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</si>
  <si>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</si>
  <si>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</si>
  <si>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</si>
  <si>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</si>
  <si>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</si>
  <si>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</si>
  <si>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</si>
  <si>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</si>
  <si>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</si>
  <si>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</si>
  <si>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</si>
  <si>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</si>
  <si>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</si>
  <si>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</si>
  <si>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</si>
  <si>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</si>
  <si>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</si>
  <si>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</si>
  <si>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</si>
  <si>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</si>
  <si>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</si>
  <si>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</si>
  <si>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</si>
  <si>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</si>
  <si>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</si>
  <si>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</si>
  <si>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</si>
  <si>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</si>
  <si>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</si>
  <si>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</si>
  <si>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</si>
  <si>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</si>
  <si>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</si>
  <si>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</si>
  <si>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</si>
  <si>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</si>
  <si>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</si>
  <si>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</si>
  <si>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</si>
  <si>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</si>
  <si>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</si>
  <si>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</si>
  <si>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</si>
  <si>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</si>
  <si>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</si>
  <si>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</si>
  <si>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</si>
  <si>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</si>
  <si>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</si>
  <si>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</si>
  <si>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</si>
  <si>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</si>
  <si>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</si>
  <si>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</si>
  <si>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</si>
  <si>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</si>
  <si>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</si>
  <si>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</si>
  <si>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</si>
  <si>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</si>
  <si>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</si>
  <si>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</si>
  <si>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</si>
  <si>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</si>
  <si>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</si>
  <si>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</si>
  <si>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</si>
  <si>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</si>
  <si>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</si>
  <si>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</si>
  <si>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</si>
  <si>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</si>
  <si>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</si>
  <si>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</si>
  <si>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</si>
  <si>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</si>
  <si>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</si>
  <si>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</si>
  <si>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</si>
  <si>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</si>
  <si>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</si>
  <si>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</si>
  <si>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</si>
  <si>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</si>
  <si>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</si>
  <si>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</si>
  <si>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</si>
  <si>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</si>
  <si>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</si>
  <si>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</si>
  <si>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</si>
  <si>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</si>
  <si>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</si>
  <si>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</si>
  <si>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</si>
  <si>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</si>
  <si>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</si>
  <si>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</si>
  <si>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</si>
  <si>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</si>
  <si>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</si>
  <si>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</si>
  <si>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</si>
  <si>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</si>
  <si>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</si>
  <si>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</si>
  <si>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</si>
  <si>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</si>
  <si>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</si>
  <si>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</si>
  <si>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</si>
  <si>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</si>
  <si>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</si>
  <si>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</si>
  <si>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</si>
  <si>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</si>
  <si>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</si>
  <si>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</si>
  <si>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</si>
  <si>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</si>
  <si>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</si>
  <si>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</si>
  <si>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</si>
  <si>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</si>
  <si>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</si>
  <si>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</si>
  <si>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</si>
  <si>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</si>
  <si>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</si>
  <si>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</si>
  <si>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</si>
  <si>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</si>
  <si>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</si>
  <si>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</si>
  <si>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</si>
  <si>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</si>
  <si>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</si>
  <si>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</si>
  <si>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</si>
  <si>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</si>
  <si>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</si>
  <si>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</si>
  <si>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</si>
  <si>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</si>
  <si>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</si>
  <si>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</si>
  <si>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</si>
  <si>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</si>
  <si>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</si>
  <si>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</si>
  <si>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</si>
  <si>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</si>
  <si>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</si>
  <si>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</si>
  <si>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</si>
  <si>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</si>
  <si>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</si>
  <si>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</si>
  <si>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</si>
  <si>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</si>
  <si>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</si>
  <si>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</si>
  <si>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</si>
  <si>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</si>
  <si>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</si>
  <si>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</si>
  <si>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</si>
  <si>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</si>
  <si>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</si>
  <si>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</si>
  <si>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</si>
  <si>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</si>
  <si>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</si>
  <si>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</si>
  <si>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</si>
  <si>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</si>
  <si>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</si>
  <si>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</si>
  <si>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</si>
  <si>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</si>
  <si>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</si>
  <si>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</si>
  <si>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</si>
  <si>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</si>
  <si>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</si>
  <si>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</si>
  <si>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</si>
  <si>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</si>
  <si>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</si>
  <si>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</si>
  <si>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</si>
  <si>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</si>
  <si>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</si>
  <si>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</si>
  <si>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</si>
  <si>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</si>
  <si>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</si>
  <si>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</si>
  <si>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</si>
  <si>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</si>
  <si>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</si>
  <si>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</si>
  <si>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</si>
  <si>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</si>
  <si>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</si>
  <si>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</si>
  <si>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</si>
  <si>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</si>
  <si>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</si>
  <si>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</si>
  <si>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</si>
  <si>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</si>
  <si>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</si>
  <si>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</si>
  <si>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</si>
  <si>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</si>
  <si>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</si>
  <si>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</si>
  <si>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</si>
  <si>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</si>
  <si>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</si>
  <si>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</si>
  <si>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</si>
  <si>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</si>
  <si>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</si>
  <si>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</si>
  <si>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</si>
  <si>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</si>
  <si>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</si>
  <si>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</si>
  <si>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</si>
  <si>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</si>
  <si>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</si>
  <si>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</si>
  <si>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</si>
  <si>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</si>
  <si>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</si>
  <si>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</si>
  <si>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</si>
  <si>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</si>
  <si>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</si>
  <si>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</si>
  <si>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</si>
  <si>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</si>
  <si>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</si>
  <si>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</si>
  <si>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</si>
  <si>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</si>
  <si>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</si>
  <si>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</si>
  <si>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</si>
  <si>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</si>
  <si>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</si>
  <si>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</si>
  <si>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</si>
  <si>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</si>
  <si>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</si>
  <si>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</si>
  <si>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</si>
  <si>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</si>
  <si>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</si>
  <si>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</si>
  <si>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</si>
  <si>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</si>
  <si>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</si>
  <si>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</si>
  <si>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</si>
  <si>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</si>
  <si>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</si>
  <si>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</si>
  <si>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</si>
  <si>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</si>
  <si>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</si>
  <si>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</si>
  <si>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</si>
  <si>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</si>
  <si>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</si>
  <si>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</si>
  <si>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</si>
  <si>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</si>
  <si>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</si>
  <si>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</si>
  <si>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</si>
  <si>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</si>
  <si>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</si>
  <si>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</si>
  <si>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</si>
  <si>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</si>
  <si>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</si>
  <si>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</si>
  <si>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</si>
  <si>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</si>
  <si>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</si>
  <si>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</si>
  <si>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</si>
  <si>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</si>
  <si>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</si>
  <si>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</si>
  <si>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</si>
  <si>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</si>
  <si>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</si>
  <si>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</si>
  <si>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</si>
  <si>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</si>
  <si>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</si>
  <si>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</si>
  <si>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</si>
  <si>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</si>
  <si>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</si>
  <si>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</si>
  <si>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</si>
  <si>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</si>
  <si>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</si>
  <si>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</si>
  <si>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</si>
  <si>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</si>
  <si>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</si>
  <si>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</si>
  <si>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</si>
  <si>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</si>
  <si>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</si>
  <si>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</si>
  <si>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</si>
  <si>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</si>
  <si>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</si>
  <si>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</si>
  <si>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</si>
  <si>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</si>
  <si>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</si>
  <si>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</si>
  <si>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</si>
  <si>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</si>
  <si>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</si>
  <si>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</si>
  <si>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</si>
  <si>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</si>
  <si>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</si>
  <si>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</si>
  <si>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</si>
  <si>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</si>
  <si>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</si>
  <si>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</si>
  <si>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</si>
  <si>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</si>
  <si>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</si>
  <si>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</si>
  <si>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</si>
  <si>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</si>
  <si>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</si>
  <si>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</si>
  <si>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</si>
  <si>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</si>
  <si>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</si>
  <si>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</si>
  <si>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</si>
  <si>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</si>
  <si>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</si>
  <si>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</si>
  <si>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</si>
  <si>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</si>
  <si>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</si>
  <si>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</si>
  <si>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</si>
  <si>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</si>
  <si>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</si>
  <si>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</si>
  <si>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</si>
  <si>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</si>
  <si>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</si>
  <si>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</si>
  <si>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</si>
  <si>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</si>
  <si>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</si>
  <si>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</si>
  <si>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</si>
  <si>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</si>
  <si>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</si>
  <si>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</si>
  <si>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</si>
  <si>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</si>
  <si>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</si>
  <si>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</si>
  <si>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</si>
  <si>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</si>
  <si>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</si>
  <si>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</si>
  <si>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</si>
  <si>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</si>
  <si>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</si>
  <si>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</si>
  <si>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</si>
  <si>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</si>
  <si>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</si>
  <si>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</si>
  <si>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</si>
  <si>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</si>
  <si>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</si>
  <si>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</si>
  <si>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</si>
  <si>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</si>
  <si>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</si>
  <si>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</si>
  <si>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</si>
  <si>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</si>
  <si>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</si>
  <si>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</si>
  <si>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</si>
  <si>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</si>
  <si>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</si>
  <si>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</si>
  <si>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</si>
  <si>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</si>
  <si>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</si>
  <si>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</si>
  <si>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</si>
  <si>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</si>
  <si>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</si>
  <si>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</si>
  <si>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</si>
  <si>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</si>
  <si>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</si>
  <si>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</si>
  <si>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</si>
  <si>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</si>
  <si>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</si>
  <si>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</si>
  <si>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</si>
  <si>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</si>
  <si>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</si>
  <si>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</si>
  <si>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</si>
  <si>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</si>
  <si>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</si>
  <si>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</si>
  <si>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</si>
  <si>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</si>
  <si>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</si>
  <si>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</si>
  <si>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</si>
  <si>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</si>
  <si>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</si>
  <si>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</si>
  <si>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</si>
  <si>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</si>
  <si>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</si>
  <si>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</si>
  <si>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</si>
  <si>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</si>
  <si>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</si>
  <si>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</si>
  <si>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</si>
  <si>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</si>
  <si>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</si>
  <si>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</si>
  <si>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</si>
  <si>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</si>
  <si>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</si>
  <si>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</si>
  <si>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</si>
  <si>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</si>
  <si>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</si>
  <si>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</si>
  <si>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</si>
  <si>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</si>
  <si>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</si>
  <si>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</si>
  <si>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</si>
  <si>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</si>
  <si>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</si>
  <si>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</si>
  <si>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</si>
  <si>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</si>
  <si>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</si>
  <si>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</si>
  <si>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</si>
  <si>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</si>
  <si>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</si>
  <si>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</si>
  <si>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</si>
  <si>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</si>
  <si>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</si>
  <si>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</si>
  <si>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</si>
  <si>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</si>
  <si>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</si>
  <si>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</si>
  <si>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</si>
  <si>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</si>
  <si>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</si>
  <si>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</si>
  <si>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</si>
  <si>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</si>
  <si>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</si>
  <si>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</si>
  <si>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</si>
  <si>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</si>
  <si>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</si>
  <si>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</si>
  <si>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</si>
  <si>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</si>
  <si>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</si>
  <si>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</si>
  <si>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</si>
  <si>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</si>
  <si>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</si>
  <si>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</si>
  <si>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</si>
  <si>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</si>
  <si>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</si>
  <si>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</si>
  <si>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</si>
  <si>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</si>
  <si>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</si>
  <si>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</si>
  <si>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</si>
  <si>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</si>
  <si>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</si>
  <si>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</si>
  <si>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</si>
  <si>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</si>
  <si>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</si>
  <si>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</si>
  <si>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</si>
  <si>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</si>
  <si>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</si>
  <si>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</si>
  <si>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</si>
  <si>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</si>
  <si>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</si>
  <si>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</si>
  <si>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</si>
  <si>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</si>
  <si>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</si>
  <si>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</si>
  <si>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</si>
  <si>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</si>
  <si>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</si>
  <si>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</si>
  <si>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</si>
  <si>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</si>
  <si>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</si>
  <si>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</si>
  <si>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</si>
  <si>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</si>
  <si>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</si>
  <si>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</si>
  <si>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</si>
  <si>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</si>
  <si>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</si>
  <si>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</si>
  <si>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</si>
  <si>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</si>
  <si>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</si>
  <si>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</si>
  <si>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</si>
  <si>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</si>
  <si>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</si>
  <si>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</si>
  <si>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</si>
  <si>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</si>
  <si>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</si>
  <si>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</si>
  <si>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</si>
  <si>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</si>
  <si>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</si>
  <si>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</si>
  <si>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</si>
  <si>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</si>
  <si>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</si>
  <si>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</si>
  <si>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</si>
  <si>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</si>
  <si>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</si>
  <si>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</si>
  <si>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</si>
  <si>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</si>
  <si>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</si>
  <si>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</si>
  <si>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</si>
  <si>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</si>
  <si>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</si>
  <si>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</si>
  <si>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</si>
  <si>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</si>
  <si>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</si>
  <si>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</si>
  <si>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</si>
  <si>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</si>
  <si>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</si>
  <si>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</si>
  <si>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</si>
  <si>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</si>
  <si>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</si>
  <si>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</si>
  <si>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</si>
  <si>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</si>
  <si>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</si>
  <si>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</si>
  <si>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</si>
  <si>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</si>
  <si>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</si>
  <si>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</si>
  <si>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</si>
  <si>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</si>
  <si>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</si>
  <si>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</si>
  <si>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</si>
  <si>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</si>
  <si>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</si>
  <si>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</si>
  <si>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</si>
  <si>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</si>
  <si>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</si>
  <si>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</si>
  <si>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</si>
  <si>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</si>
  <si>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</si>
  <si>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</si>
  <si>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</si>
  <si>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</si>
  <si>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</si>
  <si>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</si>
  <si>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</si>
  <si>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</si>
  <si>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</si>
  <si>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</si>
  <si>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</si>
  <si>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</si>
  <si>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</si>
  <si>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</si>
  <si>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</si>
  <si>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</si>
  <si>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</si>
  <si>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</si>
  <si>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</si>
  <si>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</si>
  <si>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</si>
  <si>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</si>
  <si>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</si>
  <si>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</si>
  <si>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</si>
  <si>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</si>
  <si>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</si>
  <si>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</si>
  <si>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</si>
  <si>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</si>
  <si>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</si>
  <si>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</si>
  <si>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</si>
  <si>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</si>
  <si>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</si>
  <si>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</si>
  <si>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</si>
  <si>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</si>
  <si>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</si>
  <si>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</si>
  <si>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</si>
  <si>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</si>
  <si>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</si>
  <si>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</si>
  <si>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</si>
  <si>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</si>
  <si>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</si>
  <si>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</si>
  <si>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</si>
  <si>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</si>
  <si>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</si>
  <si>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</si>
  <si>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</si>
  <si>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</si>
  <si>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</si>
  <si>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</si>
  <si>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</si>
  <si>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</si>
  <si>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</si>
  <si>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</si>
  <si>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</si>
  <si>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</si>
  <si>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</si>
  <si>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</si>
  <si>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</si>
  <si>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</si>
  <si>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</si>
  <si>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</si>
  <si>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</si>
  <si>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</si>
  <si>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</si>
  <si>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</si>
  <si>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</si>
  <si>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</si>
  <si>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</si>
  <si>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</si>
  <si>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</si>
  <si>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</si>
  <si>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</si>
  <si>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</si>
  <si>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</si>
  <si>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</si>
  <si>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</si>
  <si>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</si>
  <si>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</si>
  <si>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</si>
  <si>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</si>
  <si>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</si>
  <si>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</si>
  <si>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</si>
  <si>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</si>
  <si>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</si>
  <si>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</si>
  <si>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</si>
  <si>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</si>
  <si>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</si>
  <si>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</si>
  <si>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</si>
  <si>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</si>
  <si>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</si>
  <si>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</si>
  <si>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</si>
  <si>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</si>
  <si>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</si>
  <si>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</si>
  <si>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</si>
  <si>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</si>
  <si>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</si>
  <si>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</si>
  <si>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</si>
  <si>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</si>
  <si>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</si>
  <si>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</si>
  <si>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</si>
  <si>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</si>
  <si>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</si>
  <si>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</si>
  <si>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</si>
  <si>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</si>
  <si>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</si>
  <si>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</si>
  <si>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</si>
  <si>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</si>
  <si>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</si>
  <si>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</si>
  <si>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</si>
  <si>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</si>
  <si>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</si>
  <si>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</si>
  <si>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</si>
  <si>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</si>
  <si>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</si>
  <si>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</si>
  <si>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</si>
  <si>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</si>
  <si>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</si>
  <si>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</si>
  <si>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</si>
  <si>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</si>
  <si>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</si>
  <si>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</si>
  <si>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</si>
  <si>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</si>
  <si>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</si>
  <si>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</si>
  <si>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</si>
  <si>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</si>
  <si>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</si>
  <si>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</si>
  <si>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</si>
  <si>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</si>
  <si>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</si>
  <si>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</si>
  <si>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</si>
  <si>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</si>
  <si>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</si>
  <si>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</si>
  <si>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</si>
  <si>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</si>
  <si>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</si>
  <si>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</si>
  <si>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</si>
  <si>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</si>
  <si>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</si>
  <si>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</si>
  <si>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</si>
  <si>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</si>
  <si>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</si>
  <si>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</si>
  <si>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</si>
  <si>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</si>
  <si>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</si>
  <si>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</si>
  <si>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</si>
  <si>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</si>
  <si>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</si>
  <si>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</si>
  <si>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</si>
  <si>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</si>
  <si>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</si>
  <si>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</si>
  <si>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</si>
  <si>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</si>
  <si>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</si>
  <si>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</si>
  <si>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</si>
  <si>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</si>
  <si>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</si>
  <si>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</si>
  <si>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</si>
  <si>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</si>
  <si>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</si>
  <si>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</si>
  <si>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</si>
  <si>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</si>
  <si>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</si>
  <si>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</si>
  <si>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</si>
  <si>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</si>
  <si>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</si>
  <si>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</si>
  <si>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</si>
  <si>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</si>
  <si>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</si>
  <si>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</si>
  <si>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</si>
  <si>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</si>
  <si>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</si>
  <si>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</si>
  <si>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</si>
  <si>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</si>
  <si>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</si>
  <si>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</si>
  <si>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</si>
  <si>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</si>
  <si>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</si>
  <si>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</si>
  <si>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</si>
  <si>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</si>
  <si>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</si>
  <si>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</si>
  <si>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</si>
  <si>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</si>
  <si>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</si>
  <si>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</si>
  <si>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</si>
  <si>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</si>
  <si>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</si>
  <si>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</si>
  <si>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</si>
  <si>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</si>
  <si>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</si>
  <si>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</si>
  <si>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</si>
  <si>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</si>
  <si>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</si>
  <si>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</si>
  <si>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</si>
  <si>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</si>
  <si>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</si>
  <si>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</si>
  <si>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</si>
  <si>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</si>
  <si>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</si>
  <si>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</si>
  <si>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</si>
  <si>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</si>
  <si>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</si>
  <si>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</si>
  <si>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</si>
  <si>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</si>
  <si>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</si>
  <si>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</si>
  <si>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</si>
  <si>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</si>
  <si>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</si>
  <si>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</si>
  <si>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</si>
  <si>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</si>
  <si>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</si>
  <si>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</si>
  <si>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</si>
  <si>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</si>
  <si>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</si>
  <si>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</si>
  <si>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</si>
  <si>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</si>
  <si>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</si>
  <si>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</si>
  <si>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</si>
  <si>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</si>
  <si>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</si>
  <si>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</si>
  <si>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</si>
  <si>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</si>
  <si>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</si>
  <si>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</si>
  <si>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</si>
  <si>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</si>
  <si>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</si>
  <si>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</si>
  <si>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</si>
  <si>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</si>
  <si>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</si>
  <si>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</si>
  <si>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</si>
  <si>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</si>
  <si>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</si>
  <si>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</si>
  <si>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</si>
  <si>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</si>
  <si>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</si>
  <si>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</si>
  <si>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</si>
  <si>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</si>
  <si>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</si>
  <si>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</si>
  <si>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</si>
  <si>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</si>
  <si>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</si>
  <si>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</si>
  <si>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</si>
  <si>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</si>
  <si>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</si>
  <si>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</si>
  <si>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</si>
  <si>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</si>
  <si>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</si>
  <si>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</si>
  <si>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</si>
  <si>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</si>
  <si>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</si>
  <si>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</si>
  <si>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</si>
  <si>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</si>
  <si>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</si>
  <si>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</si>
  <si>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</si>
  <si>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</si>
  <si>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</si>
  <si>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</si>
  <si>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</si>
  <si>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</si>
  <si>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</si>
  <si>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</si>
  <si>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</si>
  <si>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</si>
  <si>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</si>
  <si>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</si>
  <si>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</si>
  <si>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</si>
  <si>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</si>
  <si>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</si>
  <si>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</si>
  <si>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</si>
  <si>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</si>
  <si>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</si>
  <si>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</si>
  <si>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</si>
  <si>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</si>
  <si>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</si>
  <si>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</si>
  <si>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</si>
  <si>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</si>
  <si>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</si>
  <si>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</si>
  <si>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</si>
  <si>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</si>
  <si>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</si>
  <si>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</si>
  <si>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</si>
  <si>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</si>
  <si>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</si>
  <si>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</si>
  <si>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</si>
  <si>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</si>
  <si>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</si>
  <si>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</si>
  <si>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</si>
  <si>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</si>
  <si>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</si>
  <si>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</si>
  <si>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</si>
  <si>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</si>
  <si>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</si>
  <si>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</si>
  <si>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</si>
  <si>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</si>
  <si>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</si>
  <si>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</si>
  <si>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</si>
  <si>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</si>
  <si>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</si>
  <si>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</si>
  <si>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</si>
  <si>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</si>
  <si>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</si>
  <si>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</si>
  <si>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</si>
  <si>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</si>
  <si>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</si>
  <si>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</si>
  <si>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</si>
  <si>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</si>
  <si>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</si>
  <si>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</si>
  <si>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</si>
  <si>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</si>
  <si>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</si>
  <si>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</si>
  <si>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</si>
  <si>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</si>
  <si>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</si>
  <si>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</si>
  <si>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</si>
  <si>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</si>
  <si>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</si>
  <si>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</si>
  <si>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</si>
  <si>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</si>
  <si>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</si>
  <si>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</si>
  <si>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</si>
  <si>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</si>
  <si>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</si>
  <si>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</si>
  <si>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</si>
  <si>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</si>
  <si>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</si>
  <si>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</si>
  <si>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</si>
  <si>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</si>
  <si>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</si>
  <si>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</si>
  <si>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</si>
  <si>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</si>
  <si>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</si>
  <si>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</si>
  <si>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</si>
  <si>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</si>
  <si>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</si>
  <si>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</si>
  <si>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</si>
  <si>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</si>
  <si>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</si>
  <si>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</si>
  <si>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</si>
  <si>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</si>
  <si>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</si>
  <si>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</si>
  <si>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</si>
  <si>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</si>
  <si>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</si>
  <si>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</si>
  <si>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</si>
  <si>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</si>
  <si>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</si>
  <si>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</si>
  <si>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</si>
  <si>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</si>
  <si>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</si>
  <si>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</si>
  <si>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</si>
  <si>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</si>
  <si>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</si>
  <si>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</si>
  <si>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</si>
  <si>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</si>
  <si>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</si>
  <si>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</si>
  <si>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</si>
  <si>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</si>
  <si>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</si>
  <si>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</si>
  <si>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</si>
  <si>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</si>
  <si>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</si>
  <si>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</si>
  <si>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</si>
  <si>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</si>
  <si>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</si>
  <si>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</si>
  <si>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</si>
  <si>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</si>
  <si>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</si>
  <si>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</si>
  <si>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</si>
  <si>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</si>
  <si>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</si>
  <si>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</si>
  <si>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</si>
  <si>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</si>
  <si>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</si>
  <si>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</si>
  <si>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</si>
  <si>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</si>
  <si>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</si>
  <si>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</si>
  <si>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</si>
  <si>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</si>
  <si>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</si>
  <si>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</si>
  <si>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</si>
  <si>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</si>
  <si>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</si>
  <si>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</si>
  <si>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</si>
  <si>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</si>
  <si>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</si>
  <si>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</si>
  <si>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</si>
  <si>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</si>
  <si>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</si>
  <si>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</si>
  <si>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</si>
  <si>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</si>
  <si>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</si>
  <si>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</si>
  <si>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</si>
  <si>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</si>
  <si>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</si>
  <si>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</si>
  <si>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</si>
  <si>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</si>
  <si>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</si>
  <si>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</si>
  <si>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</si>
  <si>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</si>
  <si>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</si>
  <si>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</si>
  <si>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</si>
  <si>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</si>
  <si>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</si>
  <si>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</si>
  <si>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</si>
  <si>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</si>
  <si>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</si>
  <si>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</si>
  <si>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</si>
  <si>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</si>
  <si>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</si>
  <si>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</si>
  <si>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</si>
  <si>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</si>
  <si>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</si>
  <si>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</si>
  <si>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</si>
  <si>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</si>
  <si>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</si>
  <si>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</si>
  <si>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</si>
  <si>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</si>
  <si>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</si>
  <si>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</si>
  <si>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</si>
  <si>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</si>
  <si>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</si>
  <si>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</si>
  <si>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</si>
  <si>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</si>
  <si>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</si>
  <si>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</si>
  <si>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</si>
  <si>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</si>
  <si>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</si>
  <si>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</si>
  <si>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</si>
  <si>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</si>
  <si>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</si>
  <si>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</si>
  <si>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</si>
  <si>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</si>
  <si>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</si>
  <si>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</si>
  <si>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</si>
  <si>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</si>
  <si>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</si>
  <si>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</si>
  <si>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</si>
  <si>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</si>
  <si>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</si>
  <si>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</si>
  <si>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</si>
  <si>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</si>
  <si>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</si>
  <si>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</si>
  <si>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</si>
  <si>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</si>
  <si>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</si>
  <si>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</si>
  <si>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</si>
  <si>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</si>
  <si>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</si>
  <si>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</si>
  <si>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</si>
  <si>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</si>
  <si>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</si>
  <si>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</si>
  <si>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</si>
  <si>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</si>
  <si>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</si>
  <si>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</si>
  <si>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</si>
  <si>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</si>
  <si>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</si>
  <si>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</si>
  <si>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</si>
  <si>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</si>
  <si>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</si>
  <si>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</si>
  <si>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</si>
  <si>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</si>
  <si>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</si>
  <si>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</si>
  <si>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</si>
  <si>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</si>
  <si>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</si>
  <si>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</si>
  <si>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</si>
  <si>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</si>
  <si>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</si>
  <si>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</si>
  <si>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</si>
  <si>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</si>
  <si>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</si>
  <si>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</si>
  <si>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</si>
  <si>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</si>
  <si>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</si>
  <si>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</si>
  <si>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</si>
  <si>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</si>
  <si>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</si>
  <si>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</si>
  <si>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</si>
  <si>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</si>
  <si>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</si>
  <si>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</si>
  <si>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</si>
  <si>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</si>
  <si>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</si>
  <si>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</si>
  <si>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</si>
  <si>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</si>
  <si>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</si>
  <si>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</si>
  <si>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</si>
  <si>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</si>
  <si>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</si>
  <si>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</si>
  <si>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</si>
  <si>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</si>
  <si>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</si>
  <si>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</si>
  <si>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</si>
  <si>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</si>
  <si>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</si>
  <si>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</si>
  <si>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</si>
  <si>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</si>
  <si>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</si>
  <si>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</si>
  <si>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</si>
  <si>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</si>
  <si>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</si>
  <si>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</si>
  <si>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</si>
  <si>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</si>
  <si>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</si>
  <si>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</si>
  <si>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</si>
  <si>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</si>
  <si>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</si>
  <si>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</si>
  <si>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</si>
  <si>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</si>
  <si>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</si>
  <si>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</si>
  <si>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</si>
  <si>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</si>
  <si>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</si>
  <si>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</si>
  <si>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</si>
  <si>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</si>
  <si>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</si>
  <si>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</si>
  <si>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</si>
  <si>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</si>
  <si>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</si>
  <si>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</si>
  <si>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</si>
  <si>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</si>
  <si>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</si>
  <si>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</si>
  <si>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</si>
  <si>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</si>
  <si>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</si>
  <si>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</si>
  <si>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</si>
  <si>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</si>
  <si>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</si>
  <si>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</si>
  <si>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</si>
  <si>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</si>
  <si>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</si>
  <si>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</si>
  <si>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</si>
  <si>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</si>
  <si>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</si>
  <si>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</si>
  <si>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</si>
  <si>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</si>
  <si>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</si>
  <si>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</si>
  <si>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</si>
  <si>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</si>
  <si>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</si>
  <si>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</si>
  <si>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</si>
  <si>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</si>
  <si>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</si>
  <si>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</si>
  <si>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</si>
  <si>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</si>
  <si>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</si>
  <si>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</si>
  <si>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</si>
  <si>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</si>
  <si>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</si>
  <si>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</si>
  <si>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</si>
  <si>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</si>
  <si>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</si>
  <si>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</si>
  <si>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</si>
  <si>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</si>
  <si>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</si>
  <si>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</si>
  <si>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</si>
  <si>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</si>
  <si>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</si>
  <si>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</si>
  <si>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</si>
  <si>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</si>
  <si>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</si>
  <si>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</si>
  <si>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</si>
  <si>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</si>
  <si>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</si>
  <si>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</si>
  <si>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</si>
  <si>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</si>
  <si>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</si>
  <si>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</si>
  <si>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</si>
  <si>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</si>
  <si>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</si>
  <si>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</si>
  <si>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</si>
  <si>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</si>
  <si>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</si>
  <si>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</si>
  <si>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</si>
  <si>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</si>
  <si>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</si>
  <si>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</si>
  <si>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</si>
  <si>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</si>
  <si>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</si>
  <si>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</si>
  <si>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</si>
  <si>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</si>
  <si>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</si>
  <si>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</si>
  <si>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</si>
  <si>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</si>
  <si>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</si>
  <si>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</si>
  <si>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</si>
  <si>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</si>
  <si>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</si>
  <si>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</si>
  <si>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</si>
  <si>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</si>
  <si>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</si>
  <si>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</si>
  <si>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</si>
  <si>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</si>
  <si>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</si>
  <si>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</si>
  <si>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</si>
  <si>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</si>
  <si>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</si>
  <si>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</si>
  <si>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</si>
  <si>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</si>
  <si>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</si>
  <si>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</si>
  <si>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</si>
  <si>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</si>
  <si>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</si>
  <si>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</si>
  <si>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</si>
  <si>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</si>
  <si>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</si>
  <si>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</si>
  <si>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</si>
  <si>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</si>
  <si>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</si>
  <si>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</si>
  <si>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</si>
  <si>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</si>
  <si>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</si>
  <si>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</si>
  <si>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</si>
  <si>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</si>
  <si>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</si>
  <si>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</si>
  <si>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</si>
  <si>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</si>
  <si>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</si>
  <si>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</si>
  <si>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</si>
  <si>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</si>
  <si>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</si>
  <si>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</si>
  <si>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</si>
  <si>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</si>
  <si>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</si>
  <si>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</si>
  <si>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</si>
  <si>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</si>
  <si>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</si>
  <si>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</si>
  <si>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</si>
  <si>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</si>
  <si>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</si>
  <si>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</si>
  <si>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</si>
  <si>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</si>
  <si>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</si>
  <si>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</si>
  <si>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</si>
  <si>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</si>
  <si>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</si>
  <si>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</si>
  <si>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</si>
  <si>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</si>
  <si>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</si>
  <si>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</si>
  <si>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</si>
  <si>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</si>
  <si>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</si>
  <si>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</si>
  <si>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</si>
  <si>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</si>
  <si>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</si>
  <si>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</si>
  <si>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</si>
  <si>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</si>
  <si>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</si>
  <si>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</si>
  <si>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</si>
  <si>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</si>
  <si>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</si>
  <si>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</si>
  <si>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</si>
  <si>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</si>
  <si>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</si>
  <si>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</si>
  <si>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</si>
  <si>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</si>
  <si>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</si>
  <si>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</si>
  <si>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</si>
  <si>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</si>
  <si>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</si>
  <si>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</si>
  <si>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</si>
  <si>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</si>
  <si>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</si>
  <si>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</si>
  <si>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</si>
  <si>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</si>
  <si>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</si>
  <si>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</si>
  <si>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</si>
  <si>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</si>
  <si>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</si>
  <si>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</si>
  <si>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</si>
  <si>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</si>
  <si>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</si>
  <si>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</si>
  <si>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</si>
  <si>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</si>
  <si>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</si>
  <si>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</si>
  <si>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</si>
  <si>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</si>
  <si>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</si>
  <si>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</si>
  <si>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</si>
  <si>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</si>
  <si>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</si>
  <si>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</si>
  <si>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</si>
  <si>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</si>
  <si>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</si>
  <si>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</si>
  <si>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</si>
  <si>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</si>
  <si>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</si>
  <si>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</si>
  <si>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</si>
  <si>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</si>
  <si>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</si>
  <si>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</si>
  <si>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</si>
  <si>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</si>
  <si>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</si>
  <si>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</si>
  <si>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</si>
  <si>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</si>
  <si>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</si>
  <si>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</si>
  <si>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</si>
  <si>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</si>
  <si>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</si>
  <si>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</si>
  <si>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</si>
  <si>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</si>
  <si>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</si>
  <si>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</si>
  <si>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</si>
  <si>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</si>
  <si>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</si>
  <si>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</si>
  <si>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</si>
  <si>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</si>
  <si>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</si>
  <si>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</si>
  <si>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</si>
  <si>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</si>
  <si>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</si>
  <si>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</si>
  <si>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</si>
  <si>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</si>
  <si>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</si>
  <si>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</si>
  <si>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</si>
  <si>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</si>
  <si>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</si>
  <si>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</si>
  <si>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</si>
  <si>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</si>
  <si>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</si>
  <si>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</si>
  <si>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</si>
  <si>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</si>
  <si>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</si>
  <si>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</si>
  <si>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</si>
  <si>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</si>
  <si>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</si>
  <si>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</si>
  <si>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</si>
  <si>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</si>
  <si>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</si>
  <si>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</si>
  <si>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</si>
  <si>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</si>
  <si>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</si>
  <si>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</si>
  <si>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</si>
  <si>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</si>
  <si>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</si>
  <si>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</si>
  <si>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</si>
  <si>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</si>
  <si>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</si>
  <si>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</si>
  <si>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</si>
  <si>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</si>
  <si>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</si>
  <si>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</si>
  <si>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</si>
  <si>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</si>
  <si>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</si>
  <si>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</si>
  <si>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</si>
  <si>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</si>
  <si>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</si>
  <si>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</si>
  <si>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</si>
  <si>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</si>
  <si>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</si>
  <si>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</si>
  <si>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</si>
  <si>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</si>
  <si>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</si>
  <si>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</si>
  <si>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</si>
  <si>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</si>
  <si>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</si>
  <si>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</si>
  <si>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</si>
  <si>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</si>
  <si>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</si>
  <si>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</si>
  <si>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</si>
  <si>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</si>
  <si>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</si>
  <si>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</si>
  <si>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</si>
  <si>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</si>
  <si>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</si>
  <si>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</si>
  <si>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</si>
  <si>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</si>
  <si>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</si>
  <si>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</si>
  <si>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</si>
  <si>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</si>
  <si>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</si>
  <si>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</si>
  <si>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</si>
  <si>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</si>
  <si>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</si>
  <si>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</si>
  <si>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</si>
  <si>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</si>
  <si>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</si>
  <si>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</si>
  <si>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</si>
  <si>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</si>
  <si>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</si>
  <si>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</si>
  <si>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</si>
  <si>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</si>
  <si>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</si>
  <si>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</si>
  <si>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</si>
  <si>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</si>
  <si>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</si>
  <si>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</si>
  <si>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</si>
  <si>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</si>
  <si>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</si>
  <si>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</si>
  <si>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</si>
  <si>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</si>
  <si>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</si>
  <si>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</si>
  <si>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</si>
  <si>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</si>
  <si>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</si>
  <si>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</si>
  <si>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</si>
  <si>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</si>
  <si>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</si>
  <si>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</si>
  <si>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</si>
  <si>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</si>
  <si>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</si>
  <si>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</si>
  <si>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</si>
  <si>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</si>
  <si>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</si>
  <si>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</si>
  <si>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</si>
  <si>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</si>
  <si>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</si>
  <si>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</si>
  <si>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</si>
  <si>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</si>
  <si>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</si>
  <si>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</si>
  <si>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</si>
  <si>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</si>
  <si>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</si>
  <si>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</si>
  <si>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</si>
  <si>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</si>
  <si>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</si>
  <si>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</si>
  <si>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</si>
  <si>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</si>
  <si>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</si>
  <si>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</si>
  <si>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</si>
  <si>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</si>
  <si>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</si>
  <si>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</si>
  <si>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</si>
  <si>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</si>
  <si>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</si>
  <si>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</si>
  <si>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</si>
  <si>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</si>
  <si>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</si>
  <si>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</si>
  <si>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</si>
  <si>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</si>
  <si>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</si>
  <si>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</si>
  <si>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</si>
  <si>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</si>
  <si>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</si>
  <si>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</si>
  <si>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</si>
  <si>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</si>
  <si>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</si>
  <si>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</si>
  <si>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</si>
  <si>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</si>
  <si>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</si>
  <si>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</si>
  <si>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</si>
  <si>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</si>
  <si>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</si>
  <si>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</si>
  <si>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</si>
  <si>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</si>
  <si>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</si>
  <si>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</si>
  <si>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</si>
  <si>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</si>
  <si>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</si>
  <si>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</si>
  <si>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</si>
  <si>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</si>
  <si>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</si>
  <si>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</si>
  <si>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</si>
  <si>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</si>
  <si>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</si>
  <si>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</si>
  <si>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</si>
  <si>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</si>
  <si>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</si>
  <si>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</si>
  <si>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</si>
  <si>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</si>
  <si>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</si>
  <si>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</si>
  <si>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</si>
  <si>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</si>
  <si>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</si>
  <si>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</si>
  <si>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</si>
  <si>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</si>
  <si>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</si>
  <si>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</si>
  <si>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</si>
  <si>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</si>
  <si>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</si>
  <si>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</si>
  <si>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</si>
  <si>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</si>
  <si>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</si>
  <si>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</si>
  <si>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</si>
  <si>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</si>
  <si>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</si>
  <si>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</si>
  <si>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</si>
  <si>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</si>
  <si>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</si>
  <si>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</si>
  <si>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</si>
  <si>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</si>
  <si>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</si>
  <si>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</si>
  <si>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</si>
  <si>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</si>
  <si>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</si>
  <si>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</si>
  <si>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</si>
  <si>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</si>
  <si>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</si>
  <si>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</si>
  <si>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</si>
  <si>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</si>
  <si>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</si>
  <si>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</si>
  <si>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</si>
  <si>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</si>
  <si>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</si>
  <si>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</si>
  <si>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</si>
  <si>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</si>
  <si>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</si>
  <si>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</si>
  <si>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</si>
  <si>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</si>
  <si>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</si>
  <si>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</si>
  <si>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</si>
  <si>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</si>
  <si>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</si>
  <si>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</si>
  <si>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</si>
  <si>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</si>
  <si>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</si>
  <si>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</si>
  <si>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</si>
  <si>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</si>
  <si>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</si>
  <si>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</si>
  <si>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</si>
  <si>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</si>
  <si>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</si>
  <si>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</si>
  <si>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</si>
  <si>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</si>
  <si>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</si>
  <si>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</si>
  <si>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</si>
  <si>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</si>
  <si>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</si>
  <si>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</si>
  <si>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</si>
  <si>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</si>
  <si>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</si>
  <si>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</si>
  <si>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</si>
  <si>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</si>
  <si>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</si>
  <si>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</si>
  <si>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</si>
  <si>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</si>
  <si>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</si>
  <si>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</si>
  <si>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</si>
  <si>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</si>
  <si>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</si>
  <si>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</si>
  <si>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</si>
  <si>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</si>
  <si>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</si>
  <si>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</si>
  <si>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</si>
  <si>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</si>
  <si>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</si>
  <si>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</si>
  <si>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</si>
  <si>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</si>
  <si>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</si>
  <si>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</si>
  <si>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</si>
  <si>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</si>
  <si>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</si>
  <si>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</si>
  <si>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</si>
  <si>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</si>
  <si>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</si>
  <si>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</si>
  <si>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</si>
  <si>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</si>
  <si>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</si>
  <si>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</si>
  <si>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</si>
  <si>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</si>
  <si>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</si>
  <si>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</si>
  <si>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</si>
  <si>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</si>
  <si>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</si>
  <si>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</si>
  <si>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</si>
  <si>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</si>
  <si>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</si>
  <si>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</si>
  <si>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</si>
  <si>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</si>
  <si>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</si>
  <si>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</si>
  <si>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</si>
  <si>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</si>
  <si>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</si>
  <si>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</si>
  <si>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</si>
  <si>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</si>
  <si>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</si>
  <si>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</si>
  <si>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</si>
  <si>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</si>
  <si>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</si>
  <si>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</si>
  <si>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</si>
  <si>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</si>
  <si>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</si>
  <si>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</si>
  <si>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</si>
  <si>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</si>
  <si>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</si>
  <si>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</si>
  <si>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</si>
  <si>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</si>
  <si>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</si>
  <si>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</si>
  <si>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</si>
  <si>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</si>
  <si>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</si>
  <si>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</si>
  <si>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</si>
  <si>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</si>
  <si>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</si>
  <si>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</si>
  <si>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</si>
  <si>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</si>
  <si>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</si>
  <si>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</si>
  <si>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</si>
  <si>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</si>
  <si>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</si>
  <si>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</si>
  <si>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</si>
  <si>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</si>
  <si>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</si>
  <si>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</si>
  <si>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</si>
  <si>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</si>
  <si>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</si>
  <si>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</si>
  <si>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</si>
  <si>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</si>
  <si>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</si>
  <si>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</si>
  <si>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</si>
  <si>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</si>
  <si>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</si>
  <si>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</si>
  <si>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</si>
  <si>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</si>
  <si>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</si>
  <si>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</si>
  <si>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</si>
  <si>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</si>
  <si>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</si>
  <si>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</si>
  <si>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</si>
  <si>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</si>
  <si>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</si>
  <si>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</si>
  <si>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</si>
  <si>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</si>
  <si>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</si>
  <si>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</si>
  <si>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</si>
  <si>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</si>
  <si>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</si>
  <si>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</si>
  <si>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</si>
  <si>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</si>
  <si>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</si>
  <si>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</si>
  <si>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</si>
  <si>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</si>
  <si>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</si>
  <si>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</si>
  <si>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</si>
  <si>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</si>
  <si>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</si>
  <si>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</si>
  <si>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</si>
  <si>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</si>
  <si>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</si>
  <si>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</si>
  <si>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</si>
  <si>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</si>
  <si>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</si>
  <si>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</si>
  <si>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</si>
  <si>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</si>
  <si>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</si>
  <si>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</si>
  <si>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</si>
  <si>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</si>
  <si>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</si>
  <si>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</si>
  <si>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</si>
  <si>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</si>
  <si>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</si>
  <si>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</si>
  <si>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</si>
  <si>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</si>
  <si>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</si>
  <si>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</si>
  <si>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</si>
  <si>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</si>
  <si>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</si>
  <si>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</si>
  <si>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</si>
  <si>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</si>
  <si>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</si>
  <si>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</si>
  <si>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</si>
  <si>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</si>
  <si>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</si>
  <si>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</si>
  <si>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</si>
  <si>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</si>
  <si>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</si>
  <si>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</si>
  <si>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</si>
  <si>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</si>
  <si>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</si>
  <si>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</si>
  <si>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</si>
  <si>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</si>
  <si>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</si>
  <si>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</si>
  <si>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</si>
  <si>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</si>
  <si>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</si>
  <si>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</si>
  <si>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</si>
  <si>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</si>
  <si>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</si>
  <si>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</si>
  <si>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</si>
  <si>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</si>
  <si>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</si>
  <si>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</si>
  <si>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</si>
  <si>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</si>
  <si>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</si>
  <si>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</si>
  <si>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</si>
  <si>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</si>
  <si>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</si>
  <si>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</si>
  <si>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</si>
  <si>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</si>
  <si>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</si>
  <si>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</si>
  <si>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</si>
  <si>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</si>
  <si>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</si>
  <si>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</si>
  <si>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</si>
  <si>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</si>
  <si>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</si>
  <si>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</si>
  <si>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</si>
  <si>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</si>
  <si>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</si>
  <si>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</si>
  <si>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</si>
  <si>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</si>
  <si>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</si>
  <si>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</si>
  <si>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</si>
  <si>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</si>
  <si>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</si>
  <si>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</si>
  <si>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</si>
  <si>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</si>
  <si>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</si>
  <si>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</si>
  <si>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</si>
  <si>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</si>
  <si>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</si>
  <si>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</si>
  <si>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</si>
  <si>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</si>
  <si>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</si>
  <si>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</si>
  <si>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</si>
  <si>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</si>
  <si>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</si>
  <si>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</si>
  <si>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</si>
  <si>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</si>
  <si>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</si>
  <si>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</si>
  <si>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</si>
  <si>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</si>
  <si>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</si>
  <si>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</si>
  <si>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</si>
  <si>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</si>
  <si>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</si>
  <si>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</si>
  <si>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</si>
  <si>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</si>
  <si>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</si>
  <si>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</si>
  <si>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</si>
  <si>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</si>
  <si>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</si>
  <si>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</si>
  <si>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</si>
  <si>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</si>
  <si>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</si>
  <si>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</si>
  <si>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</si>
  <si>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</si>
  <si>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</si>
  <si>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</si>
  <si>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</si>
  <si>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</si>
  <si>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</si>
  <si>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</si>
  <si>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</si>
  <si>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</si>
  <si>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</si>
  <si>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</si>
  <si>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</si>
  <si>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</si>
  <si>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</si>
  <si>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</si>
  <si>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</si>
  <si>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</si>
  <si>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</si>
  <si>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</si>
  <si>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</si>
  <si>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</si>
  <si>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</si>
  <si>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</si>
  <si>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</si>
  <si>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</si>
  <si>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</si>
  <si>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</si>
  <si>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</si>
  <si>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</si>
  <si>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</si>
  <si>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</si>
  <si>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</si>
  <si>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</si>
  <si>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</si>
  <si>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</si>
  <si>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</si>
  <si>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</si>
  <si>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</si>
  <si>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</si>
  <si>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</si>
  <si>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</si>
  <si>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</si>
  <si>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</si>
  <si>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</si>
  <si>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</si>
  <si>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</si>
  <si>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</si>
  <si>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</si>
  <si>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</si>
  <si>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</si>
  <si>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</si>
  <si>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</si>
  <si>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</si>
  <si>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</si>
  <si>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</si>
  <si>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</si>
  <si>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</si>
  <si>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</si>
  <si>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</si>
  <si>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</si>
  <si>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</si>
  <si>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</si>
  <si>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</si>
  <si>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</si>
  <si>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</si>
  <si>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</si>
  <si>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</si>
  <si>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</si>
  <si>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</si>
  <si>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</si>
  <si>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</si>
  <si>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</si>
  <si>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</si>
  <si>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</si>
  <si>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</si>
  <si>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</si>
  <si>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</si>
  <si>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</si>
  <si>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</si>
  <si>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</si>
  <si>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</si>
  <si>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</si>
  <si>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</si>
  <si>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</si>
  <si>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</si>
  <si>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</si>
  <si>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</si>
  <si>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</si>
  <si>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</si>
  <si>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</si>
  <si>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</si>
  <si>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</si>
  <si>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</si>
  <si>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</si>
  <si>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</si>
  <si>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</si>
  <si>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</si>
  <si>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</si>
  <si>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</si>
  <si>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</si>
  <si>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</si>
  <si>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</si>
  <si>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</si>
  <si>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</si>
  <si>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</si>
  <si>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</si>
  <si>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</si>
  <si>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</si>
  <si>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</si>
  <si>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</si>
  <si>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</si>
  <si>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</si>
  <si>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</si>
  <si>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</si>
  <si>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</si>
  <si>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</si>
  <si>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</si>
  <si>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</si>
  <si>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</si>
  <si>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</si>
  <si>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</si>
  <si>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</si>
  <si>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</si>
  <si>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</si>
  <si>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</si>
  <si>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</si>
  <si>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</si>
  <si>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</si>
  <si>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</si>
  <si>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</si>
  <si>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</si>
  <si>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</si>
  <si>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</si>
  <si>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</si>
  <si>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</si>
  <si>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</si>
  <si>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</si>
  <si>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</si>
  <si>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</si>
  <si>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</si>
  <si>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</si>
  <si>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</si>
  <si>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</si>
  <si>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</si>
  <si>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</si>
  <si>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</si>
  <si>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</si>
  <si>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</si>
  <si>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</si>
  <si>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</si>
  <si>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</si>
  <si>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</si>
  <si>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</si>
  <si>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</si>
  <si>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</si>
  <si>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</si>
  <si>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</si>
  <si>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</si>
  <si>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</si>
  <si>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</si>
  <si>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</si>
  <si>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</si>
  <si>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</si>
  <si>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</si>
  <si>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</si>
  <si>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</si>
  <si>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</si>
  <si>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</si>
  <si>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</si>
  <si>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</si>
  <si>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</si>
  <si>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</si>
  <si>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</si>
  <si>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</si>
  <si>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</si>
  <si>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</si>
  <si>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</si>
  <si>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</si>
  <si>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</si>
  <si>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</si>
  <si>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</si>
  <si>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</si>
  <si>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</si>
  <si>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</si>
  <si>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</si>
  <si>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</si>
  <si>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</si>
  <si>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</si>
  <si>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</si>
  <si>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</si>
  <si>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</si>
  <si>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</si>
  <si>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</si>
  <si>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</si>
  <si>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</si>
  <si>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</si>
  <si>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</si>
  <si>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</si>
  <si>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</si>
  <si>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</si>
  <si>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</si>
  <si>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</si>
  <si>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</si>
  <si>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</si>
  <si>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</si>
  <si>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</si>
  <si>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</si>
  <si>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</si>
  <si>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</si>
  <si>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</si>
  <si>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</si>
  <si>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</si>
  <si>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</si>
  <si>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</si>
  <si>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</si>
  <si>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</si>
  <si>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</si>
  <si>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</si>
  <si>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</si>
  <si>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</si>
  <si>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</si>
  <si>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</si>
  <si>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</si>
  <si>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</si>
  <si>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</si>
  <si>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</si>
  <si>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</si>
  <si>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</si>
  <si>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</si>
  <si>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</si>
  <si>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</si>
  <si>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</si>
  <si>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</si>
  <si>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</si>
  <si>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</si>
  <si>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</si>
  <si>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</si>
  <si>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</si>
  <si>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</si>
  <si>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</si>
  <si>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</si>
  <si>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</si>
  <si>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</si>
  <si>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</si>
  <si>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</si>
  <si>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</si>
  <si>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</si>
  <si>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</si>
  <si>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</si>
  <si>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</si>
  <si>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</si>
  <si>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</si>
  <si>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</si>
  <si>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</si>
  <si>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</si>
  <si>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</si>
  <si>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</si>
  <si>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</si>
  <si>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</si>
  <si>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</si>
  <si>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</si>
  <si>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</si>
  <si>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</si>
  <si>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</si>
  <si>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</si>
  <si>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</si>
  <si>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</si>
  <si>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</si>
  <si>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</si>
  <si>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</si>
  <si>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</si>
  <si>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</si>
  <si>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</si>
  <si>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</si>
  <si>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</si>
  <si>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</si>
  <si>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</si>
  <si>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</si>
  <si>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</si>
  <si>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</si>
  <si>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</si>
  <si>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</si>
  <si>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</si>
  <si>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</si>
  <si>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</si>
  <si>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</si>
  <si>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</si>
  <si>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</si>
  <si>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</si>
  <si>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</si>
  <si>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</si>
  <si>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</si>
  <si>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</si>
  <si>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</si>
  <si>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</si>
  <si>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</si>
  <si>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</si>
  <si>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</si>
  <si>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</si>
  <si>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</si>
  <si>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</si>
  <si>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</si>
  <si>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</si>
  <si>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</si>
  <si>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</si>
  <si>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</si>
  <si>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</si>
  <si>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</si>
  <si>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</si>
  <si>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</si>
  <si>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</si>
  <si>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</si>
  <si>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</si>
  <si>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</si>
  <si>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</si>
  <si>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</si>
  <si>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</si>
  <si>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</si>
  <si>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</si>
  <si>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</si>
  <si>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</si>
  <si>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</si>
  <si>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</si>
  <si>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</si>
  <si>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</si>
  <si>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</si>
  <si>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</si>
  <si>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</si>
  <si>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</si>
  <si>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</si>
  <si>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</si>
  <si>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</si>
  <si>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</si>
  <si>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</si>
  <si>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</si>
  <si>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</si>
  <si>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</si>
  <si>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</si>
  <si>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</si>
  <si>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</si>
  <si>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</si>
  <si>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</si>
  <si>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</si>
  <si>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</si>
  <si>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</si>
  <si>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</si>
  <si>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</si>
  <si>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</si>
  <si>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</si>
  <si>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</si>
  <si>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</si>
  <si>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</si>
  <si>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</si>
  <si>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</si>
  <si>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</si>
  <si>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</si>
  <si>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</si>
  <si>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</si>
  <si>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</si>
  <si>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</si>
  <si>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</si>
  <si>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</si>
  <si>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</si>
  <si>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</si>
  <si>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</si>
  <si>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</si>
  <si>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</si>
  <si>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</si>
  <si>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</si>
  <si>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</si>
  <si>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</si>
  <si>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</si>
  <si>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</si>
  <si>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</si>
  <si>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</si>
  <si>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</si>
  <si>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</si>
  <si>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</si>
  <si>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</si>
  <si>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</si>
  <si>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</si>
  <si>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</si>
  <si>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</si>
  <si>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</si>
  <si>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</si>
  <si>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</si>
  <si>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</si>
  <si>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</si>
  <si>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</si>
  <si>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</si>
  <si>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</si>
  <si>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</si>
  <si>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</si>
  <si>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</si>
  <si>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</si>
  <si>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</si>
  <si>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</si>
  <si>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</si>
  <si>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</si>
  <si>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</si>
  <si>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</si>
  <si>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</si>
  <si>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</si>
  <si>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</si>
  <si>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</si>
  <si>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</si>
  <si>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</si>
  <si>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</si>
  <si>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</si>
  <si>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</si>
  <si>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</si>
  <si>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</si>
  <si>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</si>
  <si>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</si>
  <si>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</si>
  <si>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</si>
  <si>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</si>
  <si>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</si>
  <si>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</si>
  <si>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</si>
  <si>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</si>
  <si>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</si>
  <si>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</si>
  <si>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</si>
  <si>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</si>
  <si>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</si>
  <si>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</si>
  <si>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</si>
  <si>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</si>
  <si>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</si>
  <si>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</si>
  <si>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</si>
  <si>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</si>
  <si>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</si>
  <si>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</si>
  <si>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</si>
  <si>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</si>
  <si>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</si>
  <si>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</si>
  <si>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</si>
  <si>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</si>
  <si>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</si>
  <si>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</si>
  <si>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</si>
  <si>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</si>
  <si>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</si>
  <si>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</si>
  <si>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</si>
  <si>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</si>
  <si>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</si>
  <si>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</si>
  <si>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</si>
  <si>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</si>
  <si>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</si>
  <si>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</si>
  <si>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</si>
  <si>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</si>
  <si>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</si>
  <si>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</si>
  <si>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</si>
  <si>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</si>
  <si>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</si>
  <si>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</si>
  <si>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</si>
  <si>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</si>
  <si>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</si>
  <si>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</si>
  <si>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</si>
  <si>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</si>
  <si>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</si>
  <si>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</si>
  <si>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</si>
  <si>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</si>
  <si>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</si>
  <si>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</si>
  <si>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</si>
  <si>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</si>
  <si>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</si>
  <si>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</si>
  <si>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</si>
  <si>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</si>
  <si>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</si>
  <si>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</si>
  <si>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</si>
  <si>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</si>
  <si>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</si>
  <si>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</si>
  <si>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</si>
  <si>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</si>
  <si>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</si>
  <si>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</si>
  <si>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</si>
  <si>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</si>
  <si>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</si>
  <si>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</si>
  <si>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</si>
  <si>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</si>
  <si>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</si>
  <si>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</si>
  <si>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</si>
  <si>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</si>
  <si>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</si>
  <si>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</si>
  <si>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</si>
  <si>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</si>
  <si>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</si>
  <si>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</si>
  <si>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</si>
  <si>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</si>
  <si>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</si>
  <si>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</si>
  <si>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</si>
  <si>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</si>
  <si>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</si>
  <si>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</si>
  <si>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</si>
  <si>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</si>
  <si>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</si>
  <si>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</si>
  <si>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</si>
  <si>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</si>
  <si>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</si>
  <si>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</si>
  <si>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</si>
  <si>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</si>
  <si>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</si>
  <si>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</si>
  <si>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</si>
  <si>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</si>
  <si>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</si>
  <si>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</si>
  <si>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</si>
  <si>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</si>
  <si>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</si>
  <si>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</si>
  <si>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</si>
  <si>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</si>
  <si>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</si>
  <si>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</si>
  <si>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</si>
  <si>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</si>
  <si>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</si>
  <si>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</si>
  <si>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</si>
  <si>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</si>
  <si>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</si>
  <si>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</si>
  <si>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</si>
  <si>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</si>
  <si>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</si>
  <si>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</si>
  <si>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</si>
  <si>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</si>
  <si>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</si>
  <si>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</si>
  <si>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</si>
  <si>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</si>
  <si>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</si>
  <si>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</si>
  <si>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</si>
  <si>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</si>
  <si>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</si>
  <si>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</si>
  <si>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</si>
  <si>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</si>
  <si>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</si>
  <si>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</si>
  <si>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</si>
  <si>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</si>
  <si>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</si>
  <si>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</si>
  <si>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</si>
  <si>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</si>
  <si>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</si>
  <si>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</si>
  <si>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</si>
  <si>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</si>
  <si>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</si>
  <si>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</si>
  <si>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</si>
  <si>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</si>
  <si>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</si>
  <si>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</si>
  <si>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</si>
  <si>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</si>
  <si>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</si>
  <si>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</si>
  <si>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</si>
  <si>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</si>
  <si>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</si>
  <si>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</si>
  <si>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</si>
  <si>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</si>
  <si>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</si>
  <si>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</si>
  <si>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</si>
  <si>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</si>
  <si>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</si>
  <si>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</si>
  <si>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</si>
  <si>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</si>
  <si>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</si>
  <si>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</si>
  <si>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</si>
  <si>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</si>
  <si>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</si>
  <si>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</si>
  <si>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</si>
  <si>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</si>
  <si>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</si>
  <si>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</si>
  <si>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</si>
  <si>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</si>
  <si>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</si>
  <si>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</si>
  <si>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</si>
  <si>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</si>
  <si>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</si>
  <si>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</si>
  <si>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</si>
  <si>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</si>
  <si>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</si>
  <si>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</si>
  <si>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</si>
  <si>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</si>
  <si>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</si>
  <si>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</si>
  <si>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</si>
  <si>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</si>
  <si>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</si>
  <si>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</si>
  <si>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</si>
  <si>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</si>
  <si>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</si>
  <si>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</si>
  <si>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</si>
  <si>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</si>
  <si>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</si>
  <si>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</si>
  <si>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</si>
  <si>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</si>
  <si>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</si>
  <si>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</si>
  <si>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</si>
  <si>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</si>
  <si>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</si>
  <si>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</si>
  <si>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</si>
  <si>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</si>
  <si>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</si>
  <si>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</si>
  <si>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</si>
  <si>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</si>
  <si>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</si>
  <si>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</si>
  <si>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</si>
  <si>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</si>
  <si>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</si>
  <si>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</si>
  <si>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</si>
  <si>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</si>
  <si>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</si>
  <si>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</si>
  <si>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</si>
  <si>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</si>
  <si>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</si>
  <si>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</si>
  <si>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</si>
  <si>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</si>
  <si>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</si>
  <si>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</si>
  <si>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</si>
  <si>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</si>
  <si>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</si>
  <si>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</si>
  <si>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</si>
  <si>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</si>
  <si>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</si>
  <si>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</si>
  <si>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</si>
  <si>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</si>
  <si>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</si>
  <si>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</si>
  <si>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</si>
  <si>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</si>
  <si>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</si>
  <si>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</si>
  <si>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</si>
  <si>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</si>
  <si>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</si>
  <si>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</si>
  <si>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</si>
  <si>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</si>
  <si>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</si>
  <si>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</si>
  <si>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</si>
  <si>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</si>
  <si>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</si>
  <si>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</si>
  <si>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</si>
  <si>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</si>
  <si>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</si>
  <si>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</si>
  <si>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</si>
  <si>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</si>
  <si>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</si>
  <si>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</si>
  <si>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</si>
  <si>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</si>
  <si>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</si>
  <si>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</si>
  <si>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</si>
  <si>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</si>
  <si>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</si>
  <si>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</si>
  <si>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</si>
  <si>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</si>
  <si>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</si>
  <si>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</si>
  <si>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</si>
  <si>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</si>
  <si>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</si>
  <si>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</si>
  <si>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</si>
  <si>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</si>
  <si>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</si>
  <si>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</si>
  <si>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</si>
  <si>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</si>
  <si>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</si>
  <si>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</si>
  <si>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</si>
  <si>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</si>
  <si>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</si>
  <si>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</si>
  <si>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</si>
  <si>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</si>
  <si>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</si>
  <si>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</si>
  <si>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</si>
  <si>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</si>
  <si>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</si>
  <si>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</si>
  <si>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</si>
  <si>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</si>
  <si>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</si>
  <si>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</si>
  <si>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</si>
  <si>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</si>
  <si>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</si>
  <si>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</si>
  <si>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</si>
  <si>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</si>
  <si>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</si>
  <si>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</si>
  <si>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</si>
  <si>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</si>
  <si>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</si>
  <si>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</si>
  <si>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</si>
  <si>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</si>
  <si>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</si>
  <si>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</si>
  <si>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</si>
  <si>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</si>
  <si>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</si>
  <si>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</si>
  <si>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</si>
  <si>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</si>
  <si>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</si>
  <si>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</si>
  <si>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</si>
  <si>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</si>
  <si>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</si>
  <si>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</si>
  <si>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</si>
  <si>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</si>
  <si>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</si>
  <si>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</si>
  <si>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</si>
  <si>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</si>
  <si>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</si>
  <si>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</si>
  <si>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</si>
  <si>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</si>
  <si>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</si>
  <si>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</si>
  <si>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</si>
  <si>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</si>
  <si>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</si>
  <si>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</si>
  <si>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</si>
  <si>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</si>
  <si>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</si>
  <si>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</si>
  <si>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</si>
  <si>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</si>
  <si>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</si>
  <si>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</si>
  <si>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</si>
  <si>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</si>
  <si>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</si>
  <si>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</si>
  <si>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</si>
  <si>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</si>
  <si>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</si>
  <si>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</si>
  <si>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</si>
  <si>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</si>
  <si>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</si>
  <si>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</si>
  <si>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</si>
  <si>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</si>
  <si>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</si>
  <si>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</si>
  <si>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</si>
  <si>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</si>
  <si>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</si>
  <si>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</si>
  <si>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</si>
  <si>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</si>
  <si>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</si>
  <si>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</si>
  <si>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</si>
  <si>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</si>
  <si>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</si>
  <si>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</si>
  <si>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</si>
  <si>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</si>
  <si>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</si>
  <si>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</si>
  <si>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</si>
  <si>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</si>
  <si>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</si>
  <si>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</si>
  <si>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</si>
  <si>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</si>
  <si>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</si>
  <si>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</si>
  <si>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</si>
  <si>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</si>
  <si>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</si>
  <si>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</si>
  <si>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</si>
  <si>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</si>
  <si>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</si>
  <si>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</si>
  <si>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</si>
  <si>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</si>
  <si>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</si>
  <si>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</si>
  <si>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</si>
  <si>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</si>
  <si>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</si>
  <si>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</si>
  <si>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</si>
  <si>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</si>
  <si>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</si>
  <si>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</si>
  <si>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</si>
  <si>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</si>
  <si>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</si>
  <si>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</si>
  <si>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</si>
  <si>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</si>
  <si>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</si>
  <si>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</si>
  <si>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</si>
  <si>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</si>
  <si>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</si>
  <si>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</si>
  <si>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</si>
  <si>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</si>
  <si>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</si>
  <si>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</si>
  <si>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</si>
  <si>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</si>
  <si>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</si>
  <si>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</si>
  <si>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</si>
  <si>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</si>
  <si>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</si>
  <si>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</si>
  <si>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</si>
  <si>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</si>
  <si>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</si>
  <si>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</si>
  <si>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</si>
  <si>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</si>
  <si>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</si>
  <si>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</si>
  <si>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</si>
  <si>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</si>
  <si>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</si>
  <si>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</si>
  <si>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</si>
  <si>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</si>
  <si>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</si>
  <si>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</si>
  <si>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</si>
  <si>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</si>
  <si>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</si>
  <si>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</si>
  <si>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</si>
  <si>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</si>
  <si>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</si>
  <si>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</si>
  <si>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</si>
  <si>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</si>
  <si>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</si>
  <si>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</si>
  <si>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</si>
  <si>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</si>
  <si>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</si>
  <si>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</si>
  <si>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</si>
  <si>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</si>
  <si>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</si>
  <si>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</si>
  <si>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</si>
  <si>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</si>
  <si>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</si>
  <si>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</si>
  <si>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</si>
  <si>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</si>
  <si>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</si>
  <si>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</si>
  <si>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</si>
  <si>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</si>
  <si>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</si>
  <si>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</si>
  <si>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</si>
  <si>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</si>
  <si>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</si>
  <si>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</si>
  <si>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</si>
  <si>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</si>
  <si>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</si>
  <si>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</si>
  <si>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</si>
  <si>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</si>
  <si>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</si>
  <si>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</si>
  <si>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</si>
  <si>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</si>
  <si>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</si>
  <si>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</si>
  <si>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</si>
  <si>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</si>
  <si>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</si>
  <si>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</si>
  <si>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</si>
  <si>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</si>
  <si>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</si>
  <si>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</si>
  <si>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</si>
  <si>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</si>
  <si>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</si>
  <si>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</si>
  <si>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</si>
  <si>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</si>
  <si>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</si>
  <si>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</si>
  <si>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</si>
  <si>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</si>
  <si>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</si>
  <si>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</si>
  <si>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</si>
  <si>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</si>
  <si>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</si>
  <si>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</si>
  <si>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</si>
  <si>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</si>
  <si>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</si>
  <si>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</si>
  <si>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</si>
  <si>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</si>
  <si>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</si>
  <si>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</si>
  <si>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</si>
  <si>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</si>
  <si>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</si>
  <si>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</si>
  <si>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</si>
  <si>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</si>
  <si>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</si>
  <si>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</si>
  <si>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</si>
  <si>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</si>
  <si>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</si>
  <si>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</si>
  <si>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</si>
  <si>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</si>
  <si>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</si>
  <si>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</si>
  <si>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</si>
  <si>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</si>
  <si>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</si>
  <si>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</si>
  <si>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</si>
  <si>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</si>
  <si>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</si>
  <si>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</si>
  <si>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</si>
  <si>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</si>
  <si>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</si>
  <si>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</si>
  <si>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</si>
  <si>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</si>
  <si>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</si>
  <si>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</si>
  <si>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</si>
  <si>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</si>
  <si>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</si>
  <si>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</si>
  <si>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</si>
  <si>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</si>
  <si>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</si>
  <si>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</si>
  <si>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</si>
  <si>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</si>
  <si>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</si>
  <si>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</si>
  <si>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</si>
  <si>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</si>
  <si>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</si>
  <si>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</si>
  <si>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</si>
  <si>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</si>
  <si>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</si>
  <si>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</si>
  <si>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</si>
  <si>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</si>
  <si>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</si>
  <si>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</si>
  <si>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</si>
  <si>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</si>
  <si>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</si>
  <si>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</si>
  <si>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</si>
  <si>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</si>
  <si>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</si>
  <si>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</si>
  <si>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</si>
  <si>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</si>
  <si>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</si>
  <si>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</si>
  <si>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</si>
  <si>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</si>
  <si>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</si>
  <si>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</si>
  <si>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</si>
  <si>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</si>
  <si>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</si>
  <si>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</si>
  <si>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</si>
  <si>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</si>
  <si>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</si>
  <si>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</si>
  <si>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</si>
  <si>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</si>
  <si>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</si>
  <si>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</si>
  <si>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</si>
  <si>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</si>
  <si>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</si>
  <si>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</si>
  <si>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</si>
  <si>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</si>
  <si>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</si>
  <si>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</si>
  <si>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</si>
  <si>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</si>
  <si>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</si>
  <si>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</si>
  <si>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</si>
  <si>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</si>
  <si>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</si>
  <si>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</si>
  <si>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</si>
  <si>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</si>
  <si>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</si>
  <si>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</si>
  <si>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</si>
  <si>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</si>
  <si>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</si>
  <si>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</si>
  <si>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</si>
  <si>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</si>
  <si>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</si>
  <si>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</si>
  <si>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</si>
  <si>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</si>
  <si>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</si>
  <si>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</si>
  <si>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</si>
  <si>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</si>
  <si>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</si>
  <si>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</si>
  <si>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</si>
  <si>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</si>
  <si>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</si>
  <si>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</si>
  <si>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</si>
  <si>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</si>
  <si>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</si>
  <si>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</si>
  <si>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</si>
  <si>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</si>
  <si>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</si>
  <si>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</si>
  <si>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</si>
  <si>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</si>
  <si>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</si>
  <si>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</si>
  <si>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</si>
  <si>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</si>
  <si>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</si>
  <si>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</si>
  <si>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</si>
  <si>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</si>
  <si>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</si>
  <si>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</si>
  <si>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</si>
  <si>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</si>
  <si>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</si>
  <si>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</si>
  <si>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</si>
  <si>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</si>
  <si>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</si>
  <si>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</si>
  <si>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</si>
  <si>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</si>
  <si>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</si>
  <si>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</si>
  <si>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</si>
  <si>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</si>
  <si>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</si>
  <si>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</si>
  <si>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</si>
  <si>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</si>
  <si>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</si>
  <si>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</si>
  <si>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</si>
  <si>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</si>
  <si>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</si>
  <si>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</si>
  <si>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</si>
  <si>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</si>
  <si>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</si>
  <si>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</si>
  <si>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</si>
  <si>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</si>
  <si>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</si>
  <si>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</si>
  <si>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</si>
  <si>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</si>
  <si>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</si>
  <si>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</si>
  <si>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</si>
  <si>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</si>
  <si>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</si>
  <si>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</si>
  <si>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</si>
  <si>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</si>
  <si>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</si>
  <si>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</si>
  <si>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</si>
  <si>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</si>
  <si>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</si>
  <si>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</si>
  <si>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</si>
  <si>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</si>
  <si>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</si>
  <si>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</si>
  <si>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</si>
  <si>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</si>
  <si>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</si>
  <si>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</si>
  <si>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</si>
  <si>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</si>
  <si>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</si>
  <si>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</si>
  <si>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</si>
  <si>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</si>
  <si>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</si>
  <si>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</si>
  <si>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</si>
  <si>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</si>
  <si>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</si>
  <si>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</si>
  <si>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</si>
  <si>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</si>
  <si>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</si>
  <si>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</si>
  <si>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</si>
  <si>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</si>
  <si>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</si>
  <si>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</si>
  <si>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</si>
  <si>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</si>
  <si>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</si>
  <si>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</si>
  <si>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</si>
  <si>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</si>
  <si>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</si>
  <si>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</si>
  <si>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</si>
  <si>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</si>
  <si>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</si>
  <si>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</si>
  <si>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</si>
  <si>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</si>
  <si>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</si>
  <si>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</si>
  <si>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</si>
  <si>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</si>
  <si>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</si>
  <si>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</si>
  <si>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</si>
  <si>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</si>
  <si>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</si>
  <si>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</si>
  <si>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</si>
  <si>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</si>
  <si>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</si>
  <si>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</si>
  <si>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</si>
  <si>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</si>
  <si>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</si>
  <si>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</si>
  <si>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</si>
  <si>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</si>
  <si>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</si>
  <si>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</si>
  <si>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</si>
  <si>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</si>
  <si>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</si>
  <si>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</si>
  <si>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</si>
  <si>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</si>
  <si>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</si>
  <si>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</si>
  <si>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</si>
  <si>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</si>
  <si>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</si>
  <si>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</si>
  <si>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</si>
  <si>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</si>
  <si>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</si>
  <si>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</si>
  <si>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</si>
  <si>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</si>
  <si>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</si>
  <si>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</si>
  <si>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</si>
  <si>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</si>
  <si>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</si>
  <si>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</si>
  <si>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</si>
  <si>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</si>
  <si>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</si>
  <si>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</si>
  <si>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</si>
  <si>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</si>
  <si>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</si>
  <si>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</si>
  <si>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</si>
  <si>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</si>
  <si>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</si>
  <si>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</si>
  <si>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</si>
  <si>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</si>
  <si>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</si>
  <si>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</si>
  <si>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</si>
  <si>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</si>
  <si>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</si>
  <si>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</si>
  <si>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</si>
  <si>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</si>
  <si>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</si>
  <si>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</si>
  <si>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</si>
  <si>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</si>
  <si>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</si>
  <si>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</si>
  <si>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</si>
  <si>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</si>
  <si>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</si>
  <si>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</si>
  <si>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</si>
  <si>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</si>
  <si>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</si>
  <si>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</si>
  <si>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</si>
  <si>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</si>
  <si>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</si>
  <si>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</si>
  <si>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</si>
  <si>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</si>
  <si>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</si>
  <si>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</si>
  <si>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</si>
  <si>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</si>
  <si>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</si>
  <si>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</si>
  <si>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</si>
  <si>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</si>
  <si>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</si>
  <si>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</si>
  <si>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</si>
  <si>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</si>
  <si>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</si>
  <si>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</si>
  <si>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</si>
  <si>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</si>
  <si>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</si>
  <si>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</si>
  <si>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</si>
  <si>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</si>
  <si>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</si>
  <si>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</si>
  <si>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</si>
  <si>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</si>
  <si>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</si>
  <si>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</si>
  <si>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</si>
  <si>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</si>
  <si>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</si>
  <si>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</si>
  <si>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</si>
  <si>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</si>
  <si>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</si>
  <si>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</si>
  <si>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</si>
  <si>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</si>
  <si>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</si>
  <si>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</si>
  <si>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</si>
  <si>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</si>
  <si>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</si>
  <si>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</si>
  <si>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</si>
  <si>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</si>
  <si>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</si>
  <si>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</si>
  <si>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</si>
  <si>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</si>
  <si>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</si>
  <si>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</si>
  <si>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</si>
  <si>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</si>
  <si>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</si>
  <si>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</si>
  <si>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</si>
  <si>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</si>
  <si>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</si>
  <si>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</si>
  <si>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</si>
  <si>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</si>
  <si>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</si>
  <si>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</si>
  <si>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</si>
  <si>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</si>
  <si>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</si>
  <si>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</si>
  <si>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</si>
  <si>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</si>
  <si>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</si>
  <si>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</si>
  <si>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</si>
  <si>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</si>
  <si>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</si>
  <si>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</si>
  <si>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</si>
  <si>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</si>
  <si>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</si>
  <si>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</si>
  <si>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</si>
  <si>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</si>
  <si>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</si>
  <si>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</si>
  <si>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</si>
  <si>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</si>
  <si>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</si>
  <si>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</si>
  <si>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</si>
  <si>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</si>
  <si>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</si>
  <si>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</si>
  <si>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</si>
  <si>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</si>
  <si>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</si>
  <si>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</si>
  <si>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</si>
  <si>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</si>
  <si>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</si>
  <si>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</si>
  <si>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</si>
  <si>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</si>
  <si>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</si>
  <si>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</si>
  <si>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</si>
  <si>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</si>
  <si>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</si>
  <si>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</si>
  <si>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</si>
  <si>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</si>
  <si>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</si>
  <si>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</si>
  <si>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</si>
  <si>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</si>
  <si>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</si>
  <si>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</si>
  <si>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</si>
  <si>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</si>
  <si>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</si>
  <si>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</si>
  <si>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</si>
  <si>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</si>
  <si>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</si>
  <si>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</si>
  <si>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</si>
  <si>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</si>
  <si>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</si>
  <si>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</si>
  <si>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</si>
  <si>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</si>
  <si>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</si>
  <si>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</si>
  <si>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</si>
  <si>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</si>
  <si>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</si>
  <si>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</si>
  <si>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</si>
  <si>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</si>
  <si>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</si>
  <si>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</si>
  <si>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</si>
  <si>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</si>
  <si>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</si>
  <si>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</si>
  <si>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</si>
  <si>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</si>
  <si>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</si>
  <si>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</si>
  <si>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</si>
  <si>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</si>
  <si>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</si>
  <si>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</si>
  <si>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</si>
  <si>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</si>
  <si>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</si>
  <si>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</si>
  <si>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</si>
  <si>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</si>
  <si>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</si>
  <si>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</si>
  <si>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</si>
  <si>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</si>
  <si>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</si>
  <si>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</si>
  <si>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</si>
  <si>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</si>
  <si>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</si>
  <si>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</si>
  <si>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</si>
  <si>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</si>
  <si>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</si>
  <si>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</si>
  <si>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</si>
  <si>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</si>
  <si>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</si>
  <si>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</si>
  <si>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</si>
  <si>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</si>
  <si>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</si>
  <si>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</si>
  <si>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</si>
  <si>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</si>
  <si>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</si>
  <si>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</si>
  <si>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</si>
  <si>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</si>
  <si>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</si>
  <si>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</si>
  <si>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</si>
  <si>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</si>
  <si>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</si>
  <si>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</si>
  <si>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</si>
  <si>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</si>
  <si>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</si>
  <si>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</si>
  <si>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</si>
  <si>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</si>
  <si>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</si>
  <si>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</si>
  <si>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</si>
  <si>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</si>
  <si>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</si>
  <si>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</si>
  <si>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</si>
  <si>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</si>
  <si>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</si>
  <si>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</si>
  <si>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</si>
  <si>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</si>
  <si>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</si>
  <si>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</si>
  <si>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</si>
  <si>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</si>
  <si>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</si>
  <si>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</si>
  <si>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</si>
  <si>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</si>
  <si>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</si>
  <si>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</si>
  <si>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</si>
  <si>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</si>
  <si>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</si>
  <si>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</si>
  <si>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</si>
  <si>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</si>
  <si>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</si>
  <si>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</si>
  <si>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</si>
  <si>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</si>
  <si>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</si>
  <si>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</si>
  <si>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</si>
  <si>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</si>
  <si>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</si>
  <si>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</si>
  <si>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</si>
  <si>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</si>
  <si>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</si>
  <si>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</si>
  <si>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</si>
  <si>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</si>
  <si>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</si>
  <si>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</si>
  <si>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</si>
  <si>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</si>
  <si>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</si>
  <si>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</si>
  <si>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</si>
  <si>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</si>
  <si>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</si>
  <si>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</si>
  <si>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</si>
  <si>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</si>
  <si>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</si>
  <si>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</si>
  <si>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</si>
  <si>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</si>
  <si>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</si>
  <si>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</si>
  <si>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</si>
  <si>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</si>
  <si>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</si>
  <si>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</si>
  <si>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</si>
  <si>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</si>
  <si>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</si>
  <si>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</si>
  <si>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</si>
  <si>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</si>
  <si>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</si>
  <si>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</si>
  <si>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</si>
  <si>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</si>
  <si>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</si>
  <si>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</si>
  <si>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</si>
  <si>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</si>
  <si>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</si>
  <si>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</si>
  <si>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</si>
  <si>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</si>
  <si>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</si>
  <si>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</si>
  <si>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</si>
  <si>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</si>
  <si>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</si>
  <si>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</si>
  <si>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</si>
  <si>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</si>
  <si>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</si>
  <si>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</si>
  <si>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</si>
  <si>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</si>
  <si>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</si>
  <si>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</si>
  <si>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</si>
  <si>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</si>
  <si>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</si>
  <si>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</si>
  <si>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</si>
  <si>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</si>
  <si>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</si>
  <si>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</si>
  <si>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</si>
  <si>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</si>
  <si>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</si>
  <si>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</si>
  <si>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</si>
  <si>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</si>
  <si>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</si>
  <si>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</si>
  <si>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</si>
  <si>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</si>
  <si>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</si>
  <si>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</si>
  <si>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</si>
  <si>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</si>
  <si>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</si>
  <si>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</si>
  <si>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</si>
  <si>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</si>
  <si>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</si>
  <si>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</si>
  <si>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</si>
  <si>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</si>
  <si>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</si>
  <si>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</si>
  <si>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</si>
  <si>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</si>
  <si>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</si>
  <si>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</si>
  <si>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</si>
  <si>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</si>
  <si>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</si>
  <si>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</si>
  <si>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</si>
  <si>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</si>
  <si>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</si>
  <si>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</si>
  <si>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</si>
  <si>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</si>
  <si>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</si>
  <si>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</si>
  <si>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</si>
  <si>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</si>
  <si>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</si>
  <si>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</si>
  <si>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</si>
  <si>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</si>
  <si>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</si>
  <si>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</si>
  <si>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</si>
  <si>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</si>
  <si>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</si>
  <si>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</si>
  <si>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</si>
  <si>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</si>
  <si>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</si>
  <si>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</si>
  <si>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</si>
  <si>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</si>
  <si>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</si>
  <si>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</si>
  <si>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</si>
  <si>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</si>
  <si>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</si>
  <si>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</si>
  <si>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</si>
  <si>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</si>
  <si>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</si>
  <si>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</si>
  <si>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</si>
  <si>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</si>
  <si>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</si>
  <si>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</si>
  <si>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</si>
  <si>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</si>
  <si>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</si>
  <si>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</si>
  <si>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</si>
  <si>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</si>
  <si>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</si>
  <si>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</si>
  <si>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</si>
  <si>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</si>
  <si>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</si>
  <si>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</si>
  <si>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</si>
  <si>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</si>
  <si>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</si>
  <si>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</si>
  <si>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</si>
  <si>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</si>
  <si>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</si>
  <si>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</si>
  <si>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</si>
  <si>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</si>
  <si>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</si>
  <si>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</si>
  <si>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</si>
  <si>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</si>
  <si>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</si>
  <si>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</si>
  <si>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</si>
  <si>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</si>
  <si>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</si>
  <si>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</si>
  <si>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</si>
  <si>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</si>
  <si>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</si>
  <si>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</si>
  <si>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</si>
  <si>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</si>
  <si>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</si>
  <si>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</si>
  <si>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</si>
  <si>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</si>
  <si>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</si>
  <si>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</si>
  <si>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</si>
  <si>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</si>
  <si>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</si>
  <si>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</si>
  <si>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</si>
  <si>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</si>
  <si>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</si>
  <si>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</si>
  <si>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</si>
  <si>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</si>
  <si>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</si>
  <si>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</si>
  <si>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</si>
  <si>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</si>
  <si>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</si>
  <si>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</si>
  <si>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</si>
  <si>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</si>
  <si>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</si>
  <si>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</si>
  <si>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</si>
  <si>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</si>
  <si>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</si>
  <si>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</si>
  <si>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</si>
  <si>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</si>
  <si>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</si>
  <si>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</si>
  <si>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</si>
  <si>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</si>
  <si>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</si>
  <si>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</si>
  <si>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</si>
  <si>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</si>
  <si>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</si>
  <si>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</si>
  <si>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</si>
  <si>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</si>
  <si>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</si>
  <si>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</si>
  <si>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</si>
  <si>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</si>
  <si>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</si>
  <si>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</si>
  <si>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</si>
  <si>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</si>
  <si>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</si>
  <si>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</si>
  <si>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</si>
  <si>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</si>
  <si>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</si>
  <si>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</si>
  <si>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</si>
  <si>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</si>
  <si>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</si>
  <si>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</si>
  <si>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</si>
  <si>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</si>
  <si>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</si>
  <si>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</si>
  <si>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</si>
  <si>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</si>
  <si>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</si>
  <si>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</si>
  <si>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</si>
  <si>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</si>
  <si>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</si>
  <si>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</si>
  <si>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</si>
  <si>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</si>
  <si>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</si>
  <si>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</si>
  <si>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</si>
  <si>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</si>
  <si>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</si>
  <si>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</si>
  <si>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</si>
  <si>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</si>
  <si>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</si>
  <si>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</si>
  <si>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</si>
  <si>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</si>
  <si>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</si>
  <si>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</si>
  <si>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</si>
  <si>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</si>
  <si>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</si>
  <si>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</si>
  <si>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</si>
  <si>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</si>
  <si>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</si>
  <si>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</si>
  <si>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</si>
  <si>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</si>
  <si>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</si>
  <si>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</si>
  <si>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</si>
  <si>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</si>
  <si>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</si>
  <si>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</si>
  <si>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</si>
  <si>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</si>
  <si>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</si>
  <si>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</si>
  <si>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</si>
  <si>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</si>
  <si>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</si>
  <si>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</si>
  <si>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</si>
  <si>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</si>
  <si>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</si>
  <si>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</si>
  <si>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</si>
  <si>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</si>
  <si>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</si>
  <si>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</si>
  <si>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</si>
  <si>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</si>
  <si>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</si>
  <si>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</si>
  <si>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</si>
  <si>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</si>
  <si>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</si>
  <si>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</si>
  <si>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</si>
  <si>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</si>
  <si>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</si>
  <si>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</si>
  <si>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</si>
  <si>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</si>
  <si>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</si>
  <si>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</si>
  <si>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</si>
  <si>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</si>
  <si>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</si>
  <si>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</si>
  <si>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</si>
  <si>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</si>
  <si>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</si>
  <si>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</si>
  <si>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</si>
  <si>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</si>
  <si>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</si>
  <si>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</si>
  <si>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</si>
  <si>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</si>
  <si>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</si>
  <si>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</si>
  <si>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</si>
  <si>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</si>
  <si>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</si>
  <si>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</si>
  <si>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</si>
  <si>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</si>
  <si>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</si>
  <si>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</si>
  <si>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</si>
  <si>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</si>
  <si>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</si>
  <si>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</si>
  <si>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</si>
  <si>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</si>
  <si>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</si>
  <si>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</si>
  <si>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</si>
  <si>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</si>
  <si>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</si>
  <si>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</si>
  <si>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</si>
  <si>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</si>
  <si>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</si>
  <si>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</si>
  <si>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</si>
  <si>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</si>
  <si>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</si>
  <si>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</si>
  <si>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</si>
  <si>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</si>
  <si>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</si>
  <si>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</si>
  <si>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</si>
  <si>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</si>
  <si>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</si>
  <si>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</si>
  <si>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</si>
  <si>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</si>
  <si>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</si>
  <si>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</si>
  <si>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</si>
  <si>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</si>
  <si>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</si>
  <si>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</si>
  <si>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</si>
  <si>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</si>
  <si>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</si>
  <si>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</si>
  <si>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</si>
  <si>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</si>
  <si>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</si>
  <si>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</si>
  <si>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</si>
  <si>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</si>
  <si>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</si>
  <si>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</si>
  <si>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</si>
  <si>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</si>
  <si>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</si>
  <si>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</si>
  <si>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</si>
  <si>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</si>
  <si>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</si>
  <si>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</si>
  <si>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</si>
  <si>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</si>
  <si>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</si>
  <si>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</si>
  <si>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</si>
  <si>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</si>
  <si>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</si>
  <si>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</si>
  <si>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</si>
  <si>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</si>
  <si>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</si>
  <si>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</si>
  <si>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</si>
  <si>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</si>
  <si>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</si>
  <si>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</si>
  <si>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</si>
  <si>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</si>
  <si>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</si>
  <si>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</si>
  <si>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</si>
  <si>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</si>
  <si>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</si>
  <si>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</si>
  <si>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</si>
  <si>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</si>
  <si>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</si>
  <si>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</si>
  <si>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</si>
  <si>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</si>
  <si>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</si>
  <si>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</si>
  <si>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</si>
  <si>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</si>
  <si>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</si>
  <si>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</si>
  <si>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</si>
  <si>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</si>
  <si>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</si>
  <si>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</si>
  <si>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</si>
  <si>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</si>
  <si>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</si>
  <si>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</si>
  <si>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</si>
  <si>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</si>
  <si>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</si>
  <si>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</si>
  <si>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</si>
  <si>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</si>
  <si>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</si>
  <si>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</si>
  <si>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</si>
  <si>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</si>
  <si>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</si>
  <si>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</si>
  <si>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</si>
  <si>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</si>
  <si>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</si>
  <si>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</si>
  <si>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</si>
  <si>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</si>
  <si>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</si>
  <si>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</si>
  <si>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</si>
  <si>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</si>
  <si>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</si>
  <si>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</si>
  <si>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</si>
  <si>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</si>
  <si>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</si>
  <si>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</si>
  <si>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</si>
  <si>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</si>
  <si>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</si>
  <si>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</si>
  <si>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</si>
  <si>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</si>
  <si>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</si>
  <si>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</si>
  <si>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</si>
  <si>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</si>
  <si>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</si>
  <si>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</si>
  <si>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</si>
  <si>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</si>
  <si>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</si>
  <si>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</si>
  <si>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</si>
  <si>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</si>
  <si>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</si>
  <si>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</si>
  <si>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</si>
  <si>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</si>
  <si>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</si>
  <si>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</si>
  <si>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</si>
  <si>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</si>
  <si>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</si>
  <si>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</si>
  <si>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</si>
  <si>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</si>
  <si>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</si>
  <si>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</si>
  <si>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</si>
  <si>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</si>
  <si>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</si>
  <si>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</si>
  <si>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</si>
  <si>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</si>
  <si>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</si>
  <si>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</si>
  <si>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</si>
  <si>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</si>
  <si>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</si>
  <si>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</si>
  <si>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</si>
  <si>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</si>
  <si>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</si>
  <si>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</si>
  <si>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</si>
  <si>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</si>
  <si>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</si>
  <si>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</si>
  <si>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</si>
  <si>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</si>
  <si>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</si>
  <si>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</si>
  <si>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</si>
  <si>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</si>
  <si>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</si>
  <si>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</si>
  <si>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</si>
  <si>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</si>
  <si>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</si>
  <si>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</si>
  <si>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</si>
  <si>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</si>
  <si>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</si>
  <si>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</si>
  <si>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</si>
  <si>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</si>
  <si>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</si>
  <si>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</si>
  <si>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</si>
  <si>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</si>
  <si>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</si>
  <si>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</si>
  <si>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</si>
  <si>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</si>
  <si>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</si>
  <si>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</si>
  <si>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</si>
  <si>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</si>
  <si>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</si>
  <si>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</si>
  <si>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</si>
  <si>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</si>
  <si>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</si>
  <si>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</si>
  <si>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</si>
  <si>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</si>
  <si>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</si>
  <si>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</si>
  <si>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</si>
  <si>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</si>
  <si>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</si>
  <si>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</si>
  <si>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</si>
  <si>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</si>
  <si>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</si>
  <si>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</si>
  <si>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</si>
  <si>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</si>
  <si>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</si>
  <si>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</si>
  <si>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</si>
  <si>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</si>
  <si>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</si>
  <si>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</si>
  <si>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</si>
  <si>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</si>
  <si>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</si>
  <si>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</si>
  <si>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</si>
  <si>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</si>
  <si>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</si>
  <si>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</si>
  <si>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</si>
  <si>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</si>
  <si>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</si>
  <si>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</si>
  <si>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</si>
  <si>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</si>
  <si>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</si>
  <si>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</si>
  <si>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</si>
  <si>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</si>
  <si>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</si>
  <si>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</si>
  <si>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</si>
  <si>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</si>
  <si>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</si>
  <si>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</si>
  <si>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</si>
  <si>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</si>
  <si>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</si>
  <si>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</si>
  <si>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</si>
  <si>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</si>
  <si>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</si>
  <si>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</si>
  <si>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</si>
  <si>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</si>
  <si>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</si>
  <si>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</si>
  <si>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</si>
  <si>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</si>
  <si>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</si>
  <si>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</si>
  <si>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</si>
  <si>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</si>
  <si>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</si>
  <si>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</si>
  <si>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</si>
  <si>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</si>
  <si>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</si>
  <si>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</si>
  <si>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</si>
  <si>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</si>
  <si>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</si>
  <si>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</si>
  <si>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</si>
  <si>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</si>
  <si>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</si>
  <si>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</si>
  <si>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</si>
  <si>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</si>
  <si>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</si>
  <si>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</si>
  <si>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</si>
  <si>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</si>
  <si>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</si>
  <si>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</si>
  <si>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</si>
  <si>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</si>
  <si>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</si>
  <si>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</si>
  <si>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</si>
  <si>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</si>
  <si>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</si>
  <si>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</si>
  <si>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</si>
  <si>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</si>
  <si>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</si>
  <si>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</si>
  <si>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</si>
  <si>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</si>
  <si>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</si>
  <si>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</si>
  <si>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</si>
  <si>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</si>
  <si>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</si>
  <si>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</si>
  <si>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</si>
  <si>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</si>
  <si>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</si>
  <si>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</si>
  <si>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</si>
  <si>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</si>
  <si>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</si>
  <si>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</si>
  <si>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</si>
  <si>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</si>
  <si>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</si>
  <si>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</si>
  <si>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</si>
  <si>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</si>
  <si>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</si>
  <si>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</si>
  <si>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</si>
  <si>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</si>
  <si>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</si>
  <si>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</si>
  <si>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</si>
  <si>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</si>
  <si>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</si>
  <si>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</si>
  <si>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</si>
  <si>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</si>
  <si>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</si>
  <si>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</si>
  <si>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</si>
  <si>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</si>
  <si>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</si>
  <si>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</si>
  <si>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</si>
  <si>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</si>
  <si>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</si>
  <si>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</si>
  <si>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</si>
  <si>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</si>
  <si>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</si>
  <si>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</si>
  <si>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</si>
  <si>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</si>
  <si>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</si>
  <si>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</si>
  <si>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</si>
  <si>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</si>
  <si>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</si>
  <si>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</si>
  <si>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</si>
  <si>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</si>
  <si>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</si>
  <si>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</si>
  <si>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</si>
  <si>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</si>
  <si>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</si>
  <si>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</si>
  <si>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</si>
  <si>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</si>
  <si>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</si>
  <si>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</si>
  <si>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</si>
  <si>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</si>
  <si>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</si>
  <si>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</si>
  <si>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</si>
  <si>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</si>
  <si>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</si>
  <si>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</si>
  <si>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</si>
  <si>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</si>
  <si>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</si>
  <si>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</si>
  <si>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</si>
  <si>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</si>
  <si>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</si>
  <si>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</si>
  <si>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</si>
  <si>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</si>
  <si>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</si>
  <si>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</si>
  <si>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</si>
  <si>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</si>
  <si>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</si>
  <si>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</si>
  <si>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</si>
  <si>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</si>
  <si>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</si>
  <si>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</si>
  <si>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</si>
  <si>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</si>
  <si>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</si>
  <si>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</si>
  <si>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</si>
  <si>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</si>
  <si>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</si>
  <si>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</si>
  <si>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</si>
  <si>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</si>
  <si>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</si>
  <si>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</si>
  <si>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</si>
  <si>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</si>
  <si>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</si>
  <si>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</si>
  <si>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</si>
  <si>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</si>
  <si>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</si>
  <si>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</si>
  <si>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</si>
  <si>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</si>
  <si>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</si>
  <si>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</si>
  <si>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</si>
  <si>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</si>
  <si>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</si>
  <si>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</si>
  <si>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</si>
  <si>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</si>
  <si>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</si>
  <si>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</si>
  <si>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</si>
  <si>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</si>
  <si>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</si>
  <si>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</si>
  <si>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</si>
  <si>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</si>
  <si>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</si>
  <si>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</si>
  <si>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</si>
  <si>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</si>
  <si>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</si>
  <si>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</si>
  <si>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</si>
  <si>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</si>
  <si>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</si>
  <si>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</si>
  <si>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</si>
  <si>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</si>
  <si>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</si>
  <si>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</si>
  <si>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</si>
  <si>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</si>
  <si>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</si>
  <si>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</si>
  <si>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</si>
  <si>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</si>
  <si>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</si>
  <si>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</si>
  <si>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</si>
  <si>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</si>
  <si>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</si>
  <si>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</si>
  <si>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</si>
  <si>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</si>
  <si>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</si>
  <si>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</si>
  <si>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</si>
  <si>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</si>
  <si>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</si>
  <si>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</si>
  <si>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</si>
  <si>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</si>
  <si>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</si>
  <si>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</si>
  <si>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</si>
  <si>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</si>
  <si>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</si>
  <si>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</si>
  <si>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</si>
  <si>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</si>
  <si>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</si>
  <si>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</si>
  <si>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</si>
  <si>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</si>
  <si>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</si>
  <si>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</si>
  <si>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</si>
  <si>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</si>
  <si>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</si>
  <si>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</si>
  <si>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</si>
  <si>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</si>
  <si>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</si>
  <si>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</si>
  <si>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</si>
  <si>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</si>
  <si>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</si>
  <si>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</si>
  <si>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</si>
  <si>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</si>
  <si>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</si>
  <si>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</si>
  <si>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</si>
  <si>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</si>
  <si>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</si>
  <si>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</si>
  <si>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</si>
  <si>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</si>
  <si>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</si>
  <si>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</si>
  <si>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</si>
  <si>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</si>
  <si>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</si>
  <si>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</si>
  <si>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</si>
  <si>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</si>
  <si>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</si>
  <si>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</si>
  <si>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</si>
  <si>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</si>
  <si>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</si>
  <si>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</si>
  <si>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</si>
  <si>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</si>
  <si>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</si>
  <si>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</si>
  <si>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</si>
  <si>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</si>
  <si>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</si>
  <si>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</si>
  <si>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</si>
  <si>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</si>
  <si>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</si>
  <si>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</si>
  <si>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</si>
  <si>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</si>
  <si>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</si>
  <si>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</si>
  <si>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</si>
  <si>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</si>
  <si>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</si>
  <si>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</si>
  <si>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</si>
  <si>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</si>
  <si>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</si>
  <si>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</si>
  <si>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</si>
  <si>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</si>
  <si>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</si>
  <si>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</si>
  <si>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</si>
  <si>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</si>
  <si>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</si>
  <si>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</si>
  <si>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</si>
  <si>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</si>
  <si>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</si>
  <si>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</si>
  <si>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</si>
  <si>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</si>
  <si>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</si>
  <si>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</si>
  <si>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</si>
  <si>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</si>
  <si>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</si>
  <si>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</si>
  <si>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</si>
  <si>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</si>
  <si>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</si>
  <si>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</si>
  <si>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</si>
  <si>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</si>
  <si>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</si>
  <si>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</si>
  <si>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</si>
  <si>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</si>
  <si>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</si>
  <si>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</si>
  <si>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</si>
  <si>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</si>
  <si>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</si>
  <si>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</si>
  <si>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</si>
  <si>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</si>
  <si>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</si>
  <si>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</si>
  <si>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</si>
  <si>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</si>
  <si>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</si>
  <si>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</si>
  <si>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</si>
  <si>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</si>
  <si>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</si>
  <si>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</si>
  <si>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</si>
  <si>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</si>
  <si>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</si>
  <si>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</si>
  <si>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</si>
  <si>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</si>
  <si>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</si>
  <si>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</si>
  <si>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</si>
  <si>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</si>
  <si>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</si>
  <si>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</si>
  <si>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</si>
  <si>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</si>
  <si>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</si>
  <si>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</si>
  <si>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</si>
  <si>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</si>
  <si>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</si>
  <si>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</si>
  <si>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</si>
  <si>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</si>
  <si>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</si>
  <si>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</si>
  <si>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</si>
  <si>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</si>
  <si>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</si>
  <si>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</si>
  <si>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</si>
  <si>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</si>
  <si>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</si>
  <si>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</si>
  <si>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</si>
  <si>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</si>
  <si>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</si>
  <si>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</si>
  <si>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</si>
  <si>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</si>
  <si>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</si>
  <si>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</si>
  <si>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</si>
  <si>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</si>
  <si>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</si>
  <si>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</si>
  <si>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</si>
  <si>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</si>
  <si>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</si>
  <si>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</si>
  <si>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</si>
  <si>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</si>
  <si>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</si>
  <si>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</si>
  <si>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</si>
  <si>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</si>
  <si>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</si>
  <si>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</si>
  <si>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</si>
  <si>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</si>
  <si>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</si>
  <si>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</si>
  <si>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</si>
  <si>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</si>
  <si>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</si>
  <si>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</si>
  <si>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</si>
  <si>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</si>
  <si>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</si>
  <si>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</si>
  <si>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</si>
  <si>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</si>
  <si>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</si>
  <si>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</si>
  <si>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</si>
  <si>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</si>
  <si>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</si>
  <si>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</si>
  <si>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</si>
  <si>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</si>
  <si>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</si>
  <si>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</si>
  <si>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</si>
  <si>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</si>
  <si>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</si>
  <si>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</si>
  <si>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</si>
  <si>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</si>
  <si>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</si>
  <si>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</si>
  <si>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</si>
  <si>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</si>
  <si>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</si>
  <si>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</si>
  <si>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</si>
  <si>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</si>
  <si>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</si>
  <si>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</si>
  <si>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</si>
  <si>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</si>
  <si>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</si>
  <si>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</si>
  <si>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</si>
  <si>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</si>
  <si>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</si>
  <si>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</si>
  <si>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</si>
  <si>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</si>
  <si>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</si>
  <si>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</si>
  <si>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</si>
  <si>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</si>
  <si>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</si>
  <si>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</si>
  <si>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</si>
  <si>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</si>
  <si>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</si>
  <si>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</si>
  <si>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</si>
  <si>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</si>
  <si>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</si>
  <si>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</si>
  <si>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</si>
  <si>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</si>
  <si>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</si>
  <si>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</si>
  <si>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</si>
  <si>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</si>
  <si>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</si>
  <si>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</si>
  <si>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</si>
  <si>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</si>
  <si>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</si>
  <si>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</si>
  <si>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</si>
  <si>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</si>
  <si>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</si>
  <si>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</si>
  <si>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</si>
  <si>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</si>
  <si>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</si>
  <si>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</si>
  <si>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</si>
  <si>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</si>
  <si>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</si>
  <si>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</si>
  <si>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</si>
  <si>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</si>
  <si>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</si>
  <si>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</si>
  <si>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</si>
  <si>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</si>
  <si>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</si>
  <si>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</si>
  <si>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</si>
  <si>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</si>
  <si>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</si>
  <si>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</si>
  <si>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</si>
  <si>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</si>
  <si>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</si>
  <si>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</si>
  <si>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</si>
  <si>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</si>
  <si>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</si>
  <si>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</si>
  <si>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</si>
  <si>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</si>
  <si>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</si>
  <si>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</si>
  <si>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</si>
  <si>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</si>
  <si>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</si>
  <si>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</si>
  <si>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</si>
  <si>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</si>
  <si>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</si>
  <si>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</si>
  <si>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</si>
  <si>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</si>
  <si>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</si>
  <si>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</si>
  <si>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</si>
  <si>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</si>
  <si>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</si>
  <si>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</si>
  <si>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</si>
  <si>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</si>
  <si>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</si>
  <si>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</si>
  <si>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</si>
  <si>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</si>
  <si>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</si>
  <si>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</si>
  <si>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</si>
  <si>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</si>
  <si>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</si>
  <si>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</si>
  <si>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</si>
  <si>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</si>
  <si>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</si>
  <si>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</si>
  <si>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</si>
  <si>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</si>
  <si>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</si>
  <si>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</si>
  <si>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</si>
  <si>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</si>
  <si>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</si>
  <si>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</si>
  <si>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</si>
  <si>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</si>
  <si>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</si>
  <si>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</si>
  <si>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</si>
  <si>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</si>
  <si>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</si>
  <si>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</si>
  <si>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</si>
  <si>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</si>
  <si>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</si>
  <si>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</si>
  <si>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</si>
  <si>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</si>
  <si>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</si>
  <si>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</si>
  <si>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</si>
  <si>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</si>
  <si>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</si>
  <si>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</si>
  <si>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</si>
  <si>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</si>
  <si>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</si>
  <si>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</si>
  <si>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</si>
  <si>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</si>
  <si>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</si>
  <si>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</si>
  <si>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</si>
  <si>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</si>
  <si>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</si>
  <si>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</si>
  <si>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</si>
  <si>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</si>
  <si>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</si>
  <si>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</si>
  <si>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</si>
  <si>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</si>
  <si>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</si>
  <si>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</si>
  <si>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</si>
  <si>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</si>
  <si>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</si>
  <si>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</si>
  <si>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</si>
  <si>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</si>
  <si>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</si>
  <si>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</si>
  <si>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</si>
  <si>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</si>
  <si>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</si>
  <si>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</si>
  <si>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</si>
  <si>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</si>
  <si>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</si>
  <si>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</si>
  <si>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</si>
  <si>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</si>
  <si>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</si>
  <si>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</si>
  <si>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</si>
  <si>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</si>
  <si>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</si>
  <si>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</si>
  <si>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</si>
  <si>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</si>
  <si>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</si>
  <si>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</si>
  <si>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</si>
  <si>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</si>
  <si>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</si>
  <si>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</si>
  <si>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</si>
  <si>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</si>
  <si>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</si>
  <si>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</si>
  <si>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</si>
  <si>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</si>
  <si>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</si>
  <si>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</si>
  <si>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</si>
  <si>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</si>
  <si>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</si>
  <si>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</si>
  <si>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</si>
  <si>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</si>
  <si>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</si>
  <si>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</si>
  <si>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</si>
  <si>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</si>
  <si>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</si>
  <si>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</si>
  <si>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</si>
  <si>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</si>
  <si>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</si>
  <si>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</si>
  <si>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</si>
  <si>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</si>
  <si>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</si>
  <si>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</si>
  <si>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</si>
  <si>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</si>
  <si>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</si>
  <si>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</si>
  <si>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</si>
  <si>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</si>
  <si>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</si>
  <si>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</si>
  <si>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</si>
  <si>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</si>
  <si>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</si>
  <si>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</si>
  <si>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</si>
  <si>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</si>
  <si>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</si>
  <si>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</si>
  <si>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</si>
  <si>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</si>
  <si>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</si>
  <si>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</si>
  <si>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</si>
  <si>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</si>
  <si>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</si>
  <si>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</si>
  <si>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</si>
  <si>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</si>
  <si>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</si>
  <si>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</si>
  <si>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</si>
  <si>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</si>
  <si>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</si>
  <si>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</si>
  <si>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</si>
  <si>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</si>
  <si>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</si>
  <si>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</si>
  <si>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</si>
  <si>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</si>
  <si>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</si>
  <si>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</si>
  <si>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</si>
  <si>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</si>
  <si>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</si>
  <si>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</si>
  <si>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</si>
  <si>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</si>
  <si>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</si>
  <si>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</si>
  <si>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</si>
  <si>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</si>
  <si>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</si>
  <si>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</si>
  <si>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</si>
  <si>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</si>
  <si>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</si>
  <si>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</si>
  <si>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</si>
  <si>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</si>
  <si>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</si>
  <si>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</si>
  <si>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</si>
  <si>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</si>
  <si>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</si>
  <si>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</si>
  <si>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</si>
  <si>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</si>
  <si>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</si>
  <si>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</si>
  <si>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</si>
  <si>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</si>
  <si>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</si>
  <si>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</si>
  <si>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</si>
  <si>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</si>
  <si>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</si>
  <si>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</si>
  <si>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</si>
  <si>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</si>
  <si>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</si>
  <si>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</si>
  <si>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</si>
  <si>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</si>
  <si>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</si>
  <si>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</si>
  <si>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</si>
  <si>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</si>
  <si>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</si>
  <si>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</si>
  <si>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</si>
  <si>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</si>
  <si>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</si>
  <si>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</si>
  <si>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</si>
  <si>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</si>
  <si>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</si>
  <si>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</si>
  <si>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</si>
  <si>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</si>
  <si>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</si>
  <si>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</si>
  <si>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</si>
  <si>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</si>
  <si>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</si>
  <si>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</si>
  <si>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</si>
  <si>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</si>
  <si>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</si>
  <si>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</si>
  <si>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</si>
  <si>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</si>
  <si>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</si>
  <si>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</si>
  <si>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</si>
  <si>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</si>
  <si>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</si>
  <si>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</si>
  <si>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</si>
  <si>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</si>
  <si>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</si>
  <si>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</si>
  <si>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</si>
  <si>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</si>
  <si>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</si>
  <si>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</si>
  <si>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</si>
  <si>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</si>
  <si>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</si>
  <si>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</si>
  <si>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</si>
  <si>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</si>
  <si>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</si>
  <si>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</si>
  <si>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</si>
  <si>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</si>
  <si>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</si>
  <si>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</si>
  <si>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</si>
  <si>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</si>
  <si>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</si>
  <si>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</si>
  <si>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</si>
  <si>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</si>
  <si>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</si>
  <si>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</si>
  <si>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</si>
  <si>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</si>
  <si>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</si>
  <si>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</si>
  <si>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</si>
  <si>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</si>
  <si>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</si>
  <si>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</si>
  <si>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</si>
  <si>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</si>
  <si>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</si>
  <si>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</si>
  <si>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</si>
  <si>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</si>
  <si>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</si>
  <si>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</si>
  <si>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</si>
  <si>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</si>
  <si>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</si>
  <si>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</si>
  <si>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</si>
  <si>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</si>
  <si>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</si>
  <si>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</si>
  <si>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</si>
  <si>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</si>
  <si>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</si>
  <si>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</si>
  <si>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</si>
  <si>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</si>
  <si>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</si>
  <si>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</si>
  <si>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</si>
  <si>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</si>
  <si>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</si>
  <si>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</si>
  <si>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</si>
  <si>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</si>
  <si>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</si>
  <si>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</si>
  <si>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</si>
  <si>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</si>
  <si>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</si>
  <si>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</si>
  <si>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</si>
  <si>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</si>
  <si>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</si>
  <si>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</si>
  <si>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</si>
  <si>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</si>
  <si>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</si>
  <si>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</si>
  <si>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</si>
  <si>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</si>
  <si>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</si>
  <si>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</si>
  <si>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</si>
  <si>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</si>
  <si>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</si>
  <si>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</si>
  <si>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</si>
  <si>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</si>
  <si>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</si>
  <si>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</si>
  <si>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</si>
  <si>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</si>
  <si>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</si>
  <si>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</si>
  <si>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</si>
  <si>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</si>
  <si>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</si>
  <si>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</si>
  <si>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</si>
  <si>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</si>
  <si>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</si>
  <si>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</si>
  <si>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</si>
  <si>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</si>
  <si>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</si>
  <si>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</si>
  <si>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</si>
  <si>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</si>
  <si>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</si>
  <si>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</si>
  <si>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</si>
  <si>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</si>
  <si>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</si>
  <si>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</si>
  <si>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</si>
  <si>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</si>
  <si>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</si>
  <si>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</si>
  <si>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</si>
  <si>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</si>
  <si>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</si>
  <si>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</si>
  <si>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</si>
  <si>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</si>
  <si>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</si>
  <si>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</si>
  <si>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</si>
  <si>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</si>
  <si>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</si>
  <si>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</si>
  <si>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</si>
  <si>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</si>
  <si>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</si>
  <si>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</si>
  <si>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</si>
  <si>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</si>
  <si>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</si>
  <si>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</si>
  <si>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</si>
  <si>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</si>
  <si>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</si>
  <si>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</si>
  <si>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</si>
  <si>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</si>
  <si>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</si>
  <si>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</si>
  <si>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</si>
  <si>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</si>
  <si>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</si>
  <si>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</si>
  <si>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</si>
  <si>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</si>
  <si>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</si>
  <si>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</si>
  <si>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</si>
  <si>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</si>
  <si>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</si>
  <si>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</si>
  <si>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</si>
  <si>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</si>
  <si>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</si>
  <si>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</si>
  <si>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</si>
  <si>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</si>
  <si>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</si>
  <si>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</si>
  <si>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</si>
  <si>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</si>
  <si>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</si>
  <si>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</si>
  <si>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</si>
  <si>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</si>
  <si>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</si>
  <si>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</si>
  <si>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</si>
  <si>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</si>
  <si>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</si>
  <si>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</si>
  <si>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</si>
  <si>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</si>
  <si>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</si>
  <si>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</si>
  <si>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</si>
  <si>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</si>
  <si>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</si>
  <si>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</si>
  <si>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</si>
  <si>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</si>
  <si>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</si>
  <si>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</si>
  <si>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</si>
  <si>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</si>
  <si>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</si>
  <si>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</si>
  <si>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</si>
  <si>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</si>
  <si>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</si>
  <si>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</si>
  <si>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</si>
  <si>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</si>
  <si>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</si>
  <si>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</si>
  <si>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</si>
  <si>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</si>
  <si>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</si>
  <si>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</si>
  <si>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</si>
  <si>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</si>
  <si>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</si>
  <si>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</si>
  <si>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</si>
  <si>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</si>
  <si>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</si>
  <si>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</si>
  <si>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</si>
  <si>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</si>
  <si>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</si>
  <si>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</si>
  <si>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</si>
  <si>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</si>
  <si>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</si>
  <si>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</si>
  <si>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</si>
  <si>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</si>
  <si>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</si>
  <si>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</si>
  <si>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</si>
  <si>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</si>
  <si>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</si>
  <si>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</si>
  <si>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</si>
  <si>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</si>
  <si>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</si>
  <si>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</si>
  <si>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</si>
  <si>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</si>
  <si>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</si>
  <si>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</si>
  <si>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</si>
  <si>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</si>
  <si>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</si>
  <si>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</si>
  <si>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</si>
  <si>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</si>
  <si>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</si>
  <si>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</si>
  <si>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</si>
  <si>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</si>
  <si>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</si>
  <si>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</si>
  <si>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</si>
  <si>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</si>
  <si>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</si>
  <si>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</si>
  <si>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</si>
  <si>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</si>
  <si>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</si>
  <si>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</si>
  <si>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</si>
  <si>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</si>
  <si>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</si>
  <si>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</si>
  <si>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</si>
  <si>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</si>
  <si>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</si>
  <si>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</si>
  <si>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</si>
  <si>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</si>
  <si>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</si>
  <si>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</si>
  <si>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</si>
  <si>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</si>
  <si>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</si>
  <si>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</si>
  <si>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</si>
  <si>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</si>
  <si>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</si>
  <si>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</si>
  <si>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</si>
  <si>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</si>
  <si>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</si>
  <si>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</si>
  <si>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</si>
  <si>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</si>
  <si>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</si>
  <si>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</si>
  <si>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</si>
  <si>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</si>
  <si>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</si>
  <si>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</si>
  <si>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</si>
  <si>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</si>
  <si>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</si>
  <si>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</si>
  <si>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</si>
  <si>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</si>
  <si>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</si>
  <si>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</si>
  <si>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</si>
  <si>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</si>
  <si>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</si>
  <si>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</si>
  <si>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</si>
  <si>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</si>
  <si>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</si>
  <si>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</si>
  <si>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</si>
  <si>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</si>
  <si>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</si>
  <si>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</si>
  <si>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</si>
  <si>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</si>
  <si>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</si>
  <si>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</si>
  <si>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</si>
  <si>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</si>
  <si>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</si>
  <si>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</si>
  <si>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</si>
  <si>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</si>
  <si>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</si>
  <si>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</si>
  <si>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</si>
  <si>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</si>
  <si>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</si>
  <si>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</si>
  <si>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</si>
  <si>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</si>
  <si>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</si>
  <si>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</si>
  <si>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</si>
  <si>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</si>
  <si>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</si>
  <si>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</si>
  <si>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</si>
  <si>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</si>
  <si>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</si>
  <si>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</si>
  <si>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</si>
  <si>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</si>
  <si>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</si>
  <si>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</si>
  <si>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</si>
  <si>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</si>
  <si>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</si>
  <si>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</si>
  <si>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</si>
  <si>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</si>
  <si>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</si>
  <si>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</si>
  <si>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</si>
  <si>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</si>
  <si>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</si>
  <si>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</si>
  <si>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</si>
  <si>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</si>
  <si>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</si>
  <si>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</si>
  <si>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</si>
  <si>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</si>
  <si>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</si>
  <si>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</si>
  <si>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</si>
  <si>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</si>
  <si>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</si>
  <si>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</si>
  <si>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</si>
  <si>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</si>
  <si>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</si>
  <si>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</si>
  <si>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</si>
  <si>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</si>
  <si>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</si>
  <si>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</si>
  <si>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</si>
  <si>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</si>
  <si>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</si>
  <si>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</si>
  <si>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</si>
  <si>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</si>
  <si>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</si>
  <si>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</si>
  <si>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</si>
  <si>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</si>
  <si>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</si>
  <si>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</si>
  <si>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</si>
  <si>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</si>
  <si>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</si>
  <si>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</si>
  <si>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</si>
  <si>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</si>
  <si>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</si>
  <si>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</si>
  <si>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</si>
  <si>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</si>
  <si>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</si>
  <si>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</si>
  <si>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</si>
  <si>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</si>
  <si>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</si>
  <si>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</si>
  <si>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</si>
  <si>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</si>
  <si>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</si>
  <si>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</si>
  <si>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</si>
  <si>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</si>
  <si>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</si>
  <si>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</si>
  <si>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</si>
  <si>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</si>
  <si>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</si>
  <si>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</si>
  <si>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</si>
  <si>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</si>
  <si>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</si>
  <si>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</si>
  <si>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</si>
  <si>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</si>
  <si>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</si>
  <si>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</si>
  <si>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</si>
  <si>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</si>
  <si>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</si>
  <si>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</si>
  <si>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</si>
  <si>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</si>
  <si>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</si>
  <si>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</si>
  <si>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</si>
  <si>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</si>
  <si>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</si>
  <si>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</si>
  <si>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</si>
  <si>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</si>
  <si>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</si>
  <si>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</si>
  <si>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</si>
  <si>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</si>
  <si>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</si>
  <si>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</si>
  <si>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</si>
  <si>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</si>
  <si>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</si>
  <si>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</si>
  <si>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</si>
  <si>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</si>
  <si>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</si>
  <si>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</si>
  <si>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</si>
  <si>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</si>
  <si>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</si>
  <si>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</si>
  <si>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</si>
  <si>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</si>
  <si>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</si>
  <si>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</si>
  <si>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</si>
  <si>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</si>
  <si>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</si>
  <si>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</si>
  <si>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</si>
  <si>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</si>
  <si>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</si>
  <si>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</si>
  <si>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</si>
  <si>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</si>
  <si>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</si>
  <si>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</si>
  <si>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</si>
  <si>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</si>
  <si>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</si>
  <si>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</si>
  <si>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</si>
  <si>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</si>
  <si>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</si>
  <si>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</si>
  <si>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</si>
  <si>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</si>
  <si>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</si>
  <si>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</si>
  <si>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</si>
  <si>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</si>
  <si>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</si>
  <si>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</si>
  <si>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</si>
  <si>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</si>
  <si>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</si>
  <si>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</si>
  <si>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</si>
  <si>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</si>
  <si>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</si>
  <si>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</si>
  <si>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</si>
  <si>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</si>
  <si>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</si>
  <si>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</si>
  <si>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</si>
  <si>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</si>
  <si>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</si>
  <si>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</si>
  <si>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</si>
  <si>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</si>
  <si>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</si>
  <si>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</si>
  <si>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</si>
  <si>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</si>
  <si>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</si>
  <si>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</si>
  <si>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</si>
  <si>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</si>
  <si>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</si>
  <si>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</si>
  <si>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</si>
  <si>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</si>
  <si>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</si>
  <si>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</si>
  <si>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</si>
  <si>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</si>
  <si>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</si>
  <si>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</si>
  <si>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</si>
  <si>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</si>
  <si>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</si>
  <si>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</si>
  <si>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</si>
  <si>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</si>
  <si>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</si>
  <si>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</si>
  <si>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</si>
  <si>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</si>
  <si>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</si>
  <si>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</si>
  <si>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</si>
  <si>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</si>
  <si>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</si>
  <si>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</si>
  <si>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</si>
  <si>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</si>
  <si>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</si>
  <si>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</si>
  <si>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</si>
  <si>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</si>
  <si>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</si>
  <si>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</si>
  <si>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</si>
  <si>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</si>
  <si>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</si>
  <si>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</si>
  <si>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</si>
  <si>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</si>
  <si>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</si>
  <si>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</si>
  <si>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</si>
  <si>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</si>
  <si>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</si>
  <si>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</si>
  <si>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</si>
  <si>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</si>
  <si>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</si>
  <si>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</si>
  <si>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</si>
  <si>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</si>
  <si>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</si>
  <si>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</si>
  <si>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</si>
  <si>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</si>
  <si>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</si>
  <si>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</si>
  <si>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</si>
  <si>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</si>
  <si>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</si>
  <si>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</si>
  <si>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</si>
  <si>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</si>
  <si>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</si>
  <si>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</si>
  <si>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</si>
  <si>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</si>
  <si>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</si>
  <si>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</si>
  <si>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</si>
  <si>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</si>
  <si>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</si>
  <si>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</si>
  <si>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</si>
  <si>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</si>
  <si>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</si>
  <si>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</si>
  <si>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</si>
  <si>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</si>
  <si>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</si>
  <si>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</si>
  <si>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</si>
  <si>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</si>
  <si>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</si>
  <si>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</si>
  <si>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</si>
  <si>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</si>
  <si>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</si>
  <si>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</si>
  <si>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</si>
  <si>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</si>
  <si>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</si>
  <si>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</si>
  <si>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</si>
  <si>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</si>
  <si>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</si>
  <si>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</si>
  <si>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</si>
  <si>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</si>
  <si>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</si>
  <si>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</si>
  <si>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</si>
  <si>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</si>
  <si>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</si>
  <si>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</si>
  <si>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</si>
  <si>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</si>
  <si>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</si>
  <si>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</si>
  <si>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</si>
  <si>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</si>
  <si>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</si>
  <si>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</si>
  <si>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</si>
  <si>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</si>
  <si>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</si>
  <si>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</si>
  <si>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</si>
  <si>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</si>
  <si>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</si>
  <si>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</si>
  <si>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</si>
  <si>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</si>
  <si>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</si>
  <si>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</si>
  <si>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</si>
  <si>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</si>
  <si>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</si>
  <si>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</si>
  <si>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</si>
  <si>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</si>
  <si>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</si>
  <si>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</si>
  <si>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</si>
  <si>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</si>
  <si>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</si>
  <si>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</si>
  <si>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</si>
  <si>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</si>
  <si>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</si>
  <si>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</si>
  <si>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</si>
  <si>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</si>
  <si>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</si>
  <si>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</si>
  <si>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</si>
  <si>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</si>
  <si>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</si>
  <si>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</si>
  <si>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</si>
  <si>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</si>
  <si>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</si>
  <si>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</si>
  <si>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</si>
  <si>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</si>
  <si>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</si>
  <si>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</si>
  <si>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</si>
  <si>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</si>
  <si>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</si>
  <si>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</si>
  <si>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</si>
  <si>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</si>
  <si>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</si>
  <si>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</si>
  <si>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</si>
  <si>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</si>
  <si>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</si>
  <si>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</si>
  <si>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</si>
  <si>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</si>
  <si>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</si>
  <si>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</si>
  <si>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</si>
  <si>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</si>
  <si>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</si>
  <si>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</si>
  <si>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</si>
  <si>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</si>
  <si>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</si>
  <si>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</si>
  <si>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</si>
  <si>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</si>
  <si>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</si>
  <si>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</si>
  <si>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</si>
  <si>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</si>
  <si>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</si>
  <si>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</si>
  <si>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</si>
  <si>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</si>
  <si>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</si>
  <si>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</si>
  <si>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</si>
  <si>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</si>
  <si>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</si>
  <si>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</si>
  <si>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</si>
  <si>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</si>
  <si>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</si>
  <si>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</si>
  <si>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</si>
  <si>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</si>
  <si>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</si>
  <si>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</si>
  <si>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</si>
  <si>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</si>
  <si>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</si>
  <si>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</si>
  <si>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</si>
  <si>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</si>
  <si>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</si>
  <si>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</si>
  <si>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</si>
  <si>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</si>
  <si>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</si>
  <si>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</si>
  <si>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</si>
  <si>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</si>
  <si>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</si>
  <si>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</si>
  <si>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</si>
  <si>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</si>
  <si>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</si>
  <si>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</si>
  <si>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</si>
  <si>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</si>
  <si>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</si>
  <si>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</si>
  <si>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</si>
  <si>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</si>
  <si>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</si>
  <si>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</si>
  <si>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</si>
  <si>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</si>
  <si>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</si>
  <si>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</si>
  <si>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</si>
  <si>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</si>
  <si>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</si>
  <si>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</si>
  <si>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</si>
  <si>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</si>
  <si>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</si>
  <si>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</si>
  <si>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</si>
  <si>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</si>
  <si>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</si>
  <si>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</si>
  <si>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</si>
  <si>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</si>
  <si>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</si>
  <si>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</si>
  <si>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</si>
  <si>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</si>
  <si>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</si>
  <si>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</si>
  <si>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</si>
  <si>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</si>
  <si>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</si>
  <si>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</si>
  <si>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</si>
  <si>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</si>
  <si>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</si>
  <si>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</si>
  <si>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</si>
  <si>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</si>
  <si>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</si>
  <si>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</si>
  <si>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</si>
  <si>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</si>
  <si>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</si>
  <si>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</si>
  <si>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</si>
  <si>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</si>
  <si>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</si>
  <si>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</si>
  <si>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</si>
  <si>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</si>
  <si>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</si>
  <si>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</si>
  <si>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</si>
  <si>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</si>
  <si>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</si>
  <si>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</si>
  <si>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</si>
  <si>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</si>
  <si>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</si>
  <si>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</si>
  <si>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</si>
  <si>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</si>
  <si>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</si>
  <si>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</si>
  <si>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</si>
  <si>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</si>
  <si>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</si>
  <si>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</si>
  <si>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</si>
  <si>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</si>
  <si>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</si>
  <si>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</si>
  <si>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</si>
  <si>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</si>
  <si>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</si>
  <si>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</si>
  <si>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</si>
  <si>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</si>
  <si>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</si>
  <si>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</si>
  <si>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</si>
  <si>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</si>
  <si>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</si>
  <si>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</si>
  <si>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</si>
  <si>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</si>
  <si>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</si>
  <si>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</si>
  <si>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</si>
  <si>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</si>
  <si>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</si>
  <si>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</si>
  <si>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</si>
  <si>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</si>
  <si>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</si>
  <si>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</si>
  <si>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</si>
  <si>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</si>
  <si>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</si>
  <si>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</si>
  <si>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</si>
  <si>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</si>
  <si>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</si>
  <si>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</si>
  <si>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</si>
  <si>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</si>
  <si>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</si>
  <si>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</si>
  <si>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</si>
  <si>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</si>
  <si>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</si>
  <si>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</si>
  <si>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</si>
  <si>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</si>
  <si>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</si>
  <si>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</si>
  <si>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</si>
  <si>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</si>
  <si>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</si>
  <si>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</si>
  <si>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</si>
  <si>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</si>
  <si>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</si>
  <si>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</si>
  <si>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</si>
  <si>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</si>
  <si>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</si>
  <si>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</si>
  <si>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</si>
  <si>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</si>
  <si>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</si>
  <si>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</si>
  <si>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</si>
  <si>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</si>
  <si>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</si>
  <si>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</si>
  <si>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</si>
  <si>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</si>
  <si>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</si>
  <si>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</si>
  <si>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</si>
  <si>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</si>
  <si>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</si>
  <si>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</si>
  <si>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</si>
  <si>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</si>
  <si>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</si>
  <si>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</si>
  <si>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</si>
  <si>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</si>
  <si>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</si>
  <si>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</si>
  <si>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</si>
  <si>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</si>
  <si>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</si>
  <si>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</si>
  <si>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</si>
  <si>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</si>
  <si>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</si>
  <si>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</si>
  <si>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</si>
  <si>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</si>
  <si>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</si>
  <si>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</si>
  <si>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</si>
  <si>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</si>
  <si>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</si>
  <si>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</si>
  <si>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</si>
  <si>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</si>
  <si>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</si>
  <si>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</si>
  <si>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</si>
  <si>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</si>
  <si>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</si>
  <si>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</si>
  <si>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</si>
  <si>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</si>
  <si>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</si>
  <si>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</si>
  <si>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</si>
  <si>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</si>
  <si>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</si>
  <si>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</si>
  <si>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</si>
  <si>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</si>
  <si>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</si>
  <si>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</si>
  <si>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</si>
  <si>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</si>
  <si>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</si>
  <si>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</si>
  <si>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</si>
  <si>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</si>
  <si>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</si>
  <si>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</si>
  <si>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</si>
  <si>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</si>
  <si>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</si>
  <si>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</si>
  <si>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</si>
  <si>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</si>
  <si>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</si>
  <si>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</si>
  <si>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</si>
  <si>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</si>
  <si>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</si>
  <si>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</si>
  <si>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</si>
  <si>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</si>
  <si>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</si>
  <si>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</si>
  <si>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</si>
  <si>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</si>
  <si>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</si>
  <si>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</si>
  <si>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</si>
  <si>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</si>
  <si>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</si>
  <si>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</si>
  <si>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</si>
  <si>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</si>
  <si>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</si>
  <si>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</si>
  <si>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</si>
  <si>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</si>
  <si>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</si>
  <si>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</si>
  <si>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</si>
  <si>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</si>
  <si>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</si>
  <si>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</si>
  <si>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</si>
  <si>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</si>
  <si>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</si>
  <si>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</si>
  <si>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</si>
  <si>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</si>
  <si>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</si>
  <si>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</si>
  <si>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</si>
  <si>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</si>
  <si>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</si>
  <si>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</si>
  <si>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</si>
  <si>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</si>
  <si>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</si>
  <si>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</si>
  <si>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</si>
  <si>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</si>
  <si>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</si>
  <si>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</si>
  <si>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</si>
  <si>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</si>
  <si>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</si>
  <si>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</si>
  <si>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</si>
  <si>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</si>
  <si>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</si>
  <si>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</si>
  <si>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</si>
  <si>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</si>
  <si>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</si>
  <si>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</si>
  <si>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</si>
  <si>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</si>
  <si>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</si>
  <si>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</si>
  <si>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</si>
  <si>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</si>
  <si>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</si>
  <si>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</si>
  <si>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</si>
  <si>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</si>
  <si>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</si>
  <si>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</si>
  <si>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</si>
  <si>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</si>
  <si>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</si>
  <si>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</si>
  <si>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</si>
  <si>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</si>
  <si>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</si>
  <si>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</si>
  <si>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</si>
  <si>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</si>
  <si>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</si>
  <si>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</si>
  <si>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</si>
  <si>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</si>
  <si>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</si>
  <si>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</si>
  <si>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</si>
  <si>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</si>
  <si>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</si>
  <si>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</si>
  <si>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</si>
  <si>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</si>
  <si>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</si>
  <si>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</si>
  <si>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</si>
  <si>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</si>
  <si>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</si>
  <si>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</si>
  <si>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</si>
  <si>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</si>
  <si>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</si>
  <si>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</si>
  <si>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</si>
  <si>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</si>
  <si>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</si>
  <si>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</si>
  <si>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</si>
  <si>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</si>
  <si>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</si>
  <si>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</si>
  <si>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</si>
  <si>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</si>
  <si>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</si>
  <si>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</si>
  <si>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</si>
  <si>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</si>
  <si>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</si>
  <si>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</si>
  <si>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</si>
  <si>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</si>
  <si>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</si>
  <si>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</si>
  <si>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</si>
  <si>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</si>
  <si>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</si>
  <si>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</si>
  <si>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</si>
  <si>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</si>
  <si>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</si>
  <si>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</si>
  <si>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</si>
  <si>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</si>
  <si>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</si>
  <si>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</si>
  <si>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</si>
  <si>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</si>
  <si>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</si>
  <si>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</si>
  <si>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</si>
  <si>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</si>
  <si>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</si>
  <si>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</si>
  <si>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</si>
  <si>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</si>
  <si>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</si>
  <si>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</si>
  <si>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</si>
  <si>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</si>
  <si>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</si>
  <si>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</si>
  <si>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</si>
  <si>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</si>
  <si>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</si>
  <si>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</si>
  <si>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</si>
  <si>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</si>
  <si>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</si>
  <si>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</si>
  <si>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</si>
  <si>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</si>
  <si>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</si>
  <si>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</si>
  <si>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</si>
  <si>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</si>
  <si>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</si>
  <si>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</si>
  <si>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</si>
  <si>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</si>
  <si>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</si>
  <si>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</si>
  <si>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</si>
  <si>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</si>
  <si>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</si>
  <si>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</si>
  <si>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</si>
  <si>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</si>
  <si>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</si>
  <si>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</si>
  <si>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</si>
  <si>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</si>
  <si>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</si>
  <si>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</si>
  <si>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</si>
  <si>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</si>
  <si>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</si>
  <si>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</si>
  <si>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</si>
  <si>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</si>
  <si>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</si>
  <si>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</si>
  <si>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</si>
  <si>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</si>
  <si>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</si>
  <si>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</si>
  <si>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</si>
  <si>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</si>
  <si>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</si>
  <si>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</si>
  <si>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</si>
  <si>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</si>
  <si>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</si>
  <si>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</si>
  <si>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</si>
  <si>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</si>
  <si>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</si>
  <si>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</si>
  <si>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</si>
  <si>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</si>
  <si>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</si>
  <si>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</si>
  <si>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</si>
  <si>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</si>
  <si>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</si>
  <si>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</si>
  <si>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</si>
  <si>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</si>
  <si>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</si>
  <si>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</si>
  <si>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</si>
  <si>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</si>
  <si>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</si>
  <si>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</si>
  <si>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</si>
  <si>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</si>
  <si>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</si>
  <si>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</si>
  <si>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</si>
  <si>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</si>
  <si>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</si>
  <si>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</si>
  <si>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</si>
  <si>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</si>
  <si>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</si>
  <si>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</si>
  <si>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</si>
  <si>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</si>
  <si>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</si>
  <si>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</si>
  <si>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</si>
  <si>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</si>
  <si>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</si>
  <si>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</si>
  <si>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</si>
  <si>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</si>
  <si>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</si>
  <si>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</si>
  <si>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</si>
  <si>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</si>
  <si>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</si>
  <si>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</si>
  <si>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</si>
  <si>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</si>
  <si>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</si>
  <si>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</si>
  <si>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</si>
  <si>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</si>
  <si>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</si>
  <si>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</si>
  <si>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</si>
  <si>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</si>
  <si>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</si>
  <si>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</si>
  <si>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</si>
  <si>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</si>
  <si>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</si>
  <si>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</si>
  <si>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</si>
  <si>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</si>
  <si>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</si>
  <si>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</si>
  <si>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</si>
  <si>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</si>
  <si>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</si>
  <si>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</si>
  <si>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</si>
  <si>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</si>
  <si>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</si>
  <si>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</si>
  <si>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</si>
  <si>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</si>
  <si>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</si>
  <si>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</si>
  <si>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</si>
  <si>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</si>
  <si>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</si>
  <si>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</si>
  <si>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</si>
  <si>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</si>
  <si>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</si>
  <si>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</si>
  <si>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</si>
  <si>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</si>
  <si>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</si>
  <si>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</si>
  <si>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</si>
  <si>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</si>
  <si>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</si>
  <si>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</si>
  <si>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</si>
  <si>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</si>
  <si>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</si>
  <si>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</si>
  <si>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</si>
  <si>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</si>
  <si>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</si>
  <si>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</si>
  <si>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</si>
  <si>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</si>
  <si>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</si>
  <si>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</si>
  <si>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</si>
  <si>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</si>
  <si>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</si>
  <si>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</si>
  <si>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</si>
  <si>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</si>
  <si>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</si>
  <si>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</si>
  <si>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</si>
  <si>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</si>
  <si>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</si>
  <si>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</si>
  <si>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</si>
  <si>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</si>
  <si>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</si>
  <si>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</si>
  <si>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</si>
  <si>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</si>
  <si>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</si>
  <si>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</si>
  <si>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</si>
  <si>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</si>
  <si>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</si>
  <si>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</si>
  <si>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</si>
  <si>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</si>
  <si>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</si>
  <si>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</si>
  <si>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</si>
  <si>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</si>
  <si>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</si>
  <si>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</si>
  <si>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</si>
  <si>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</si>
  <si>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</si>
  <si>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</si>
  <si>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</si>
  <si>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</si>
  <si>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</si>
  <si>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</si>
  <si>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</si>
  <si>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</si>
  <si>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</si>
  <si>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</si>
  <si>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</si>
  <si>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</si>
  <si>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</si>
  <si>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</si>
  <si>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</si>
  <si>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</si>
  <si>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</si>
  <si>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</si>
  <si>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</si>
  <si>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</si>
  <si>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</si>
  <si>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</si>
  <si>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</si>
  <si>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</si>
  <si>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</si>
  <si>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</si>
  <si>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</si>
  <si>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</si>
  <si>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</si>
  <si>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</si>
  <si>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</si>
  <si>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</si>
  <si>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</si>
  <si>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</si>
  <si>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</si>
  <si>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</si>
  <si>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</si>
  <si>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</si>
  <si>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</si>
  <si>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</si>
  <si>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</si>
  <si>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</si>
  <si>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</si>
  <si>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</si>
  <si>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</si>
  <si>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</si>
  <si>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</si>
  <si>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</si>
  <si>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</si>
  <si>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</si>
  <si>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</si>
  <si>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</si>
  <si>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</si>
  <si>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</si>
  <si>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</si>
  <si>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</si>
  <si>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</si>
  <si>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</si>
  <si>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</si>
  <si>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</si>
  <si>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</si>
  <si>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</si>
  <si>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</si>
  <si>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</si>
  <si>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</si>
  <si>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</si>
  <si>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</si>
  <si>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</si>
  <si>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</si>
  <si>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</si>
  <si>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</si>
  <si>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</si>
  <si>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</si>
  <si>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</si>
  <si>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</si>
  <si>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</si>
  <si>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</si>
  <si>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</si>
  <si>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</si>
  <si>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</si>
  <si>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</si>
  <si>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</si>
  <si>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</si>
  <si>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</si>
  <si>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</si>
  <si>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</si>
  <si>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</si>
  <si>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</si>
  <si>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</si>
  <si>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</si>
  <si>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</si>
  <si>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</si>
  <si>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</si>
  <si>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</si>
  <si>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</si>
  <si>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</si>
  <si>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</si>
  <si>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</si>
  <si>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</si>
  <si>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</si>
  <si>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</si>
  <si>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</si>
  <si>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</si>
  <si>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</si>
  <si>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</si>
  <si>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</si>
  <si>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</si>
  <si>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</si>
  <si>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</si>
  <si>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</si>
  <si>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</si>
  <si>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</si>
  <si>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</si>
  <si>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</si>
  <si>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</si>
  <si>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</si>
  <si>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</si>
  <si>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</si>
  <si>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</si>
  <si>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</si>
  <si>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</si>
  <si>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</si>
  <si>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</si>
  <si>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</si>
  <si>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</si>
  <si>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</si>
  <si>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</si>
  <si>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</si>
  <si>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</si>
  <si>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</si>
  <si>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</si>
  <si>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</si>
  <si>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</si>
  <si>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</si>
  <si>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</si>
  <si>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</si>
  <si>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</si>
  <si>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</si>
  <si>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</si>
  <si>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</si>
  <si>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</si>
  <si>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</si>
  <si>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</si>
  <si>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</si>
  <si>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</si>
  <si>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</si>
  <si>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</si>
  <si>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</si>
  <si>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</si>
  <si>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</si>
  <si>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</si>
  <si>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</si>
  <si>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</si>
  <si>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</si>
  <si>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</si>
  <si>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</si>
  <si>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</si>
  <si>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</si>
  <si>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</si>
  <si>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</si>
  <si>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</si>
  <si>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</si>
  <si>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</si>
  <si>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</si>
  <si>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</si>
  <si>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</si>
  <si>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</si>
  <si>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</si>
  <si>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</si>
  <si>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</si>
  <si>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</si>
  <si>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</si>
  <si>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</si>
  <si>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</si>
  <si>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</si>
  <si>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</si>
  <si>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</si>
  <si>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</si>
  <si>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</si>
  <si>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</si>
  <si>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</si>
  <si>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</si>
  <si>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</si>
  <si>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</si>
  <si>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</si>
  <si>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</si>
  <si>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</si>
  <si>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</si>
  <si>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</si>
  <si>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</si>
  <si>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</si>
  <si>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</si>
  <si>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</si>
  <si>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</si>
  <si>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</si>
  <si>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</si>
  <si>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</si>
  <si>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</si>
  <si>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</si>
  <si>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</si>
  <si>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</si>
  <si>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</si>
  <si>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</si>
  <si>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</si>
  <si>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</si>
  <si>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</si>
  <si>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</si>
  <si>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</si>
  <si>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</si>
  <si>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</si>
  <si>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</si>
  <si>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</si>
  <si>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</si>
  <si>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</si>
  <si>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</si>
  <si>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</si>
  <si>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</si>
  <si>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</si>
  <si>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</si>
  <si>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</si>
  <si>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</si>
  <si>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</si>
  <si>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</si>
  <si>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</si>
  <si>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</si>
  <si>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</si>
  <si>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</si>
  <si>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</si>
  <si>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</si>
  <si>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</si>
  <si>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</si>
  <si>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</si>
  <si>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</si>
  <si>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</si>
  <si>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</si>
  <si>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</si>
  <si>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</si>
  <si>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</si>
  <si>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</si>
  <si>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</si>
  <si>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</si>
  <si>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</si>
  <si>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</si>
  <si>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</si>
  <si>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</si>
  <si>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</si>
  <si>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</si>
  <si>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</si>
  <si>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</si>
  <si>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</si>
  <si>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</si>
  <si>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</si>
  <si>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</si>
  <si>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</si>
  <si>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</si>
  <si>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</si>
  <si>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</si>
  <si>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</si>
  <si>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</si>
  <si>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</si>
  <si>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</si>
  <si>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</si>
  <si>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</si>
  <si>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</si>
  <si>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</si>
  <si>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</si>
  <si>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</si>
  <si>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</si>
  <si>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</si>
  <si>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</si>
  <si>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</si>
  <si>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</si>
  <si>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</si>
  <si>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</si>
  <si>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</si>
  <si>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</si>
  <si>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</si>
  <si>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</si>
  <si>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</si>
  <si>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</si>
  <si>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</si>
  <si>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</si>
  <si>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</si>
  <si>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</si>
  <si>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</si>
  <si>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</si>
  <si>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</si>
  <si>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</si>
  <si>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</si>
  <si>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</si>
  <si>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</si>
  <si>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</si>
  <si>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</si>
  <si>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</si>
  <si>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</si>
  <si>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</si>
  <si>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</si>
  <si>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</si>
  <si>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</si>
  <si>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</si>
  <si>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</si>
  <si>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</si>
  <si>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</si>
  <si>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</si>
  <si>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</si>
  <si>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</si>
  <si>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</si>
  <si>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</si>
  <si>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</si>
  <si>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</si>
  <si>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</si>
  <si>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</si>
  <si>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</si>
  <si>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</si>
  <si>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</si>
  <si>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</si>
  <si>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</si>
  <si>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</si>
  <si>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</si>
  <si>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</si>
  <si>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</si>
  <si>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</si>
  <si>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</si>
  <si>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</si>
  <si>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</si>
  <si>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</si>
  <si>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</si>
  <si>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</si>
  <si>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</si>
  <si>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</si>
  <si>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</si>
  <si>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</si>
  <si>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</si>
  <si>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</si>
  <si>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</si>
  <si>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</si>
  <si>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</si>
  <si>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</si>
  <si>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</si>
  <si>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</si>
  <si>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</si>
  <si>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</si>
  <si>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</si>
  <si>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</si>
  <si>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</si>
  <si>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</si>
  <si>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</si>
  <si>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</si>
  <si>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</si>
  <si>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</si>
  <si>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</si>
  <si>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</si>
  <si>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</si>
  <si>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</si>
  <si>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</si>
  <si>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</si>
  <si>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</si>
  <si>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</si>
  <si>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</si>
  <si>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</si>
  <si>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</si>
  <si>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</si>
  <si>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</si>
  <si>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</si>
  <si>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</si>
  <si>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</si>
  <si>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</si>
  <si>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</si>
  <si>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</si>
  <si>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</si>
  <si>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</si>
  <si>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</si>
  <si>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</si>
  <si>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</si>
  <si>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</si>
  <si>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</si>
  <si>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</si>
  <si>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</si>
  <si>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</si>
  <si>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</si>
  <si>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</si>
  <si>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</si>
  <si>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</si>
  <si>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</si>
  <si>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</si>
  <si>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</si>
  <si>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</si>
  <si>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</si>
  <si>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</si>
  <si>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</si>
  <si>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</si>
  <si>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</si>
  <si>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</si>
  <si>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</si>
  <si>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</si>
  <si>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</si>
  <si>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</si>
  <si>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</si>
  <si>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</si>
  <si>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</si>
  <si>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</si>
  <si>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</si>
  <si>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</si>
  <si>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</si>
  <si>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</si>
  <si>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</si>
  <si>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</si>
  <si>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</si>
  <si>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</si>
  <si>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</si>
  <si>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</si>
  <si>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</si>
  <si>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</si>
  <si>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</si>
  <si>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</si>
  <si>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</si>
  <si>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</si>
  <si>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</si>
  <si>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</si>
  <si>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</si>
  <si>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</si>
  <si>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</si>
  <si>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</si>
  <si>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</si>
  <si>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</si>
  <si>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</si>
  <si>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</si>
  <si>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</si>
  <si>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</si>
  <si>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</si>
  <si>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</si>
  <si>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</si>
  <si>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</si>
  <si>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</si>
  <si>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</si>
  <si>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</si>
  <si>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</si>
  <si>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</si>
  <si>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</si>
  <si>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</si>
  <si>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</si>
  <si>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</si>
  <si>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</si>
  <si>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</si>
  <si>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</si>
  <si>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</si>
  <si>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</si>
  <si>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</si>
  <si>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</si>
  <si>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</si>
  <si>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</si>
  <si>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</si>
  <si>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</si>
  <si>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</si>
  <si>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</si>
  <si>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</si>
  <si>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</si>
  <si>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</si>
  <si>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</si>
  <si>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</si>
  <si>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</si>
  <si>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</si>
  <si>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</si>
  <si>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</si>
  <si>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</si>
  <si>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</si>
  <si>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</si>
  <si>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</si>
  <si>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</si>
  <si>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</si>
  <si>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</si>
  <si>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</si>
  <si>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</si>
  <si>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</si>
  <si>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</si>
  <si>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</si>
  <si>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</si>
  <si>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</si>
  <si>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</si>
  <si>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</si>
  <si>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</si>
  <si>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</si>
  <si>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</si>
  <si>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</si>
  <si>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</si>
  <si>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</si>
  <si>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</si>
  <si>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</si>
  <si>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</si>
  <si>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</si>
  <si>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</si>
  <si>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</si>
  <si>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</si>
  <si>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</si>
  <si>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</si>
  <si>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</si>
  <si>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</si>
  <si>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</si>
  <si>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</si>
  <si>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</si>
  <si>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</si>
  <si>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</si>
  <si>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</si>
  <si>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</si>
  <si>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</si>
  <si>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</si>
  <si>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</si>
  <si>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</si>
  <si>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</si>
  <si>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</si>
  <si>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</si>
  <si>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</si>
  <si>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</si>
  <si>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</si>
  <si>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</si>
  <si>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</si>
  <si>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</si>
  <si>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</si>
  <si>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</si>
  <si>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</si>
  <si>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</si>
  <si>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</si>
  <si>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</si>
  <si>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</si>
  <si>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</si>
  <si>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</si>
  <si>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</si>
  <si>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</si>
  <si>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</si>
  <si>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</si>
  <si>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</si>
  <si>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</si>
  <si>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</si>
  <si>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</si>
  <si>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</si>
  <si>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</si>
  <si>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</si>
  <si>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</si>
  <si>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</si>
  <si>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</si>
  <si>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</si>
  <si>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</si>
  <si>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</si>
  <si>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</si>
  <si>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</si>
  <si>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</si>
  <si>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</si>
  <si>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</si>
  <si>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</si>
  <si>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</si>
  <si>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</si>
  <si>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</si>
  <si>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</si>
  <si>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</si>
  <si>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</si>
  <si>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</si>
  <si>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</si>
  <si>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</si>
  <si>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</si>
  <si>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</si>
  <si>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</si>
  <si>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</si>
  <si>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</si>
  <si>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</si>
  <si>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</si>
  <si>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</si>
  <si>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</si>
  <si>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</si>
  <si>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</si>
  <si>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</si>
  <si>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</si>
  <si>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</si>
  <si>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</si>
  <si>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</si>
  <si>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</si>
  <si>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</si>
  <si>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</si>
  <si>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</si>
  <si>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</si>
  <si>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</si>
  <si>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</si>
  <si>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</si>
  <si>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</si>
  <si>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</si>
  <si>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</si>
  <si>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</si>
  <si>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</si>
  <si>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</si>
  <si>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</si>
  <si>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</si>
  <si>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</si>
  <si>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</si>
  <si>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</si>
  <si>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</si>
  <si>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</si>
  <si>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</si>
  <si>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</si>
  <si>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</si>
  <si>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</si>
  <si>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</si>
  <si>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</si>
  <si>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</si>
  <si>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</si>
  <si>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</si>
  <si>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</si>
  <si>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</si>
  <si>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</si>
  <si>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</si>
  <si>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</si>
  <si>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</si>
  <si>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</si>
  <si>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</si>
  <si>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</si>
  <si>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</si>
  <si>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</si>
  <si>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</si>
  <si>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</si>
  <si>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</si>
  <si>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</si>
  <si>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</si>
  <si>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</si>
  <si>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</si>
  <si>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</si>
  <si>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</si>
  <si>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</si>
  <si>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</si>
  <si>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</si>
  <si>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</si>
  <si>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</si>
  <si>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</si>
  <si>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</si>
  <si>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</si>
  <si>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</si>
  <si>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</si>
  <si>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</si>
  <si>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</si>
  <si>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</si>
  <si>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</si>
  <si>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</si>
  <si>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</si>
  <si>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</si>
  <si>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</si>
  <si>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</si>
  <si>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</si>
  <si>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</si>
  <si>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</si>
  <si>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</si>
  <si>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</si>
  <si>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</si>
  <si>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</si>
  <si>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</si>
  <si>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</si>
  <si>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</si>
  <si>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</si>
  <si>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</si>
  <si>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</si>
  <si>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</si>
  <si>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</si>
  <si>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</si>
  <si>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</si>
  <si>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</si>
  <si>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</si>
  <si>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</si>
  <si>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</si>
  <si>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</si>
  <si>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</si>
  <si>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</si>
  <si>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</si>
  <si>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</si>
  <si>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</si>
  <si>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</si>
  <si>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</si>
  <si>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</si>
  <si>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</si>
  <si>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</si>
  <si>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</si>
  <si>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</si>
  <si>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</si>
  <si>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</si>
  <si>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</si>
  <si>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</si>
  <si>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</si>
  <si>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</si>
  <si>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</si>
  <si>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</si>
  <si>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</si>
  <si>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</si>
  <si>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</si>
  <si>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</si>
  <si>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</si>
  <si>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</si>
  <si>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</si>
  <si>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</si>
  <si>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</si>
  <si>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</si>
  <si>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</si>
  <si>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</si>
  <si>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</si>
  <si>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</si>
  <si>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</si>
  <si>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</si>
  <si>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</si>
  <si>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</si>
  <si>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</si>
  <si>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</si>
  <si>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</si>
  <si>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</si>
  <si>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</si>
  <si>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</si>
  <si>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</si>
  <si>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</si>
  <si>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</si>
  <si>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</si>
  <si>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</si>
  <si>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</si>
  <si>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</si>
  <si>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</si>
  <si>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</si>
  <si>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</si>
  <si>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</si>
  <si>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</si>
  <si>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</si>
  <si>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</si>
  <si>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</si>
  <si>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</si>
  <si>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</si>
  <si>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</si>
  <si>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</si>
  <si>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</si>
  <si>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</si>
  <si>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</si>
  <si>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</si>
  <si>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</si>
  <si>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</si>
  <si>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</si>
  <si>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</si>
  <si>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</si>
  <si>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</si>
  <si>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</si>
  <si>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</si>
  <si>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</si>
  <si>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</si>
  <si>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</si>
  <si>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</si>
  <si>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</si>
  <si>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</si>
  <si>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</si>
  <si>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</si>
  <si>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</si>
  <si>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</si>
  <si>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</si>
  <si>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</si>
  <si>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</si>
  <si>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</si>
  <si>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</si>
  <si>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</si>
  <si>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</si>
  <si>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</si>
  <si>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</si>
  <si>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</si>
  <si>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</si>
  <si>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</si>
  <si>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</si>
  <si>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</si>
  <si>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</si>
  <si>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</si>
  <si>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</si>
  <si>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</si>
  <si>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</si>
  <si>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</si>
  <si>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</si>
  <si>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</si>
  <si>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</si>
  <si>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</si>
  <si>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</si>
  <si>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</si>
  <si>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</si>
  <si>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</si>
  <si>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</si>
  <si>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</si>
  <si>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</si>
  <si>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</si>
  <si>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</si>
  <si>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</si>
  <si>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</si>
  <si>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</si>
  <si>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</si>
  <si>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</si>
  <si>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</si>
  <si>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</si>
  <si>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</si>
  <si>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</si>
  <si>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</si>
  <si>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</si>
  <si>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</si>
  <si>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</si>
  <si>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</si>
  <si>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</si>
  <si>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</si>
  <si>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</si>
  <si>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</si>
  <si>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</si>
  <si>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</si>
  <si>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</si>
  <si>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</si>
  <si>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</si>
  <si>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</si>
  <si>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</si>
  <si>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</si>
  <si>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</si>
  <si>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</si>
  <si>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</si>
  <si>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</si>
  <si>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</si>
  <si>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</si>
  <si>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</si>
  <si>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</si>
  <si>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</si>
  <si>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</si>
  <si>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</si>
  <si>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</si>
  <si>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</si>
  <si>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</si>
  <si>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</si>
  <si>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</si>
  <si>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</si>
  <si>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</si>
  <si>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</si>
  <si>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</si>
  <si>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</si>
  <si>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</si>
  <si>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</si>
  <si>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</si>
  <si>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</si>
  <si>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</si>
  <si>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</si>
  <si>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</si>
  <si>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</si>
  <si>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</si>
  <si>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</si>
  <si>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</si>
  <si>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</si>
  <si>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</si>
  <si>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</si>
  <si>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</si>
  <si>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</si>
  <si>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</si>
  <si>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</si>
  <si>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</si>
  <si>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</si>
  <si>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</si>
  <si>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</si>
  <si>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</si>
  <si>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</si>
  <si>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</si>
  <si>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</si>
  <si>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</si>
  <si>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</si>
  <si>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</si>
  <si>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</si>
  <si>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</si>
  <si>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</si>
  <si>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</si>
  <si>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</si>
  <si>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</si>
  <si>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</si>
  <si>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</si>
  <si>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</si>
  <si>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</si>
  <si>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</si>
  <si>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</si>
  <si>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</si>
  <si>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</si>
  <si>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</si>
  <si>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</si>
  <si>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</si>
  <si>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</si>
  <si>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</si>
  <si>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</si>
  <si>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</si>
  <si>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</si>
  <si>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</si>
  <si>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</si>
  <si>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</si>
  <si>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</si>
  <si>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</si>
  <si>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</si>
  <si>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</si>
  <si>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</si>
  <si>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</si>
  <si>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</si>
  <si>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</si>
  <si>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</si>
  <si>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</si>
  <si>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</si>
  <si>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</si>
  <si>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</si>
  <si>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</si>
  <si>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</si>
  <si>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</si>
  <si>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</si>
  <si>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</si>
  <si>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</si>
  <si>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</si>
  <si>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</si>
  <si>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</si>
  <si>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</si>
  <si>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</si>
  <si>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</si>
  <si>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</si>
  <si>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</si>
  <si>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</si>
  <si>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</si>
  <si>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</si>
  <si>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</si>
  <si>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</si>
  <si>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</si>
  <si>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</si>
  <si>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</si>
  <si>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</si>
  <si>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</si>
  <si>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</si>
  <si>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</si>
  <si>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</si>
  <si>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</si>
  <si>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</si>
  <si>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</si>
  <si>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</si>
  <si>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</si>
  <si>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</si>
  <si>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</si>
  <si>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</si>
  <si>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</si>
  <si>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</si>
  <si>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</si>
  <si>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</si>
  <si>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</si>
  <si>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</si>
  <si>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</si>
  <si>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</si>
  <si>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</si>
  <si>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</si>
  <si>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</si>
  <si>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</si>
  <si>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</si>
  <si>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</si>
  <si>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</si>
  <si>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</si>
  <si>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</si>
  <si>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</si>
  <si>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</si>
  <si>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</si>
  <si>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</si>
  <si>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</si>
  <si>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</si>
  <si>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</si>
  <si>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</si>
  <si>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</si>
  <si>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</si>
  <si>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</si>
  <si>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</si>
  <si>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</si>
  <si>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</si>
  <si>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</si>
  <si>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</si>
  <si>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</si>
  <si>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</si>
  <si>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</si>
  <si>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</si>
  <si>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</si>
  <si>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</si>
  <si>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</si>
  <si>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</si>
  <si>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</si>
  <si>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</si>
  <si>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</si>
  <si>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</si>
  <si>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</si>
  <si>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</si>
  <si>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</si>
  <si>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</si>
  <si>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</si>
  <si>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</si>
  <si>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</si>
  <si>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</si>
  <si>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</si>
  <si>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</si>
  <si>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</si>
  <si>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</si>
  <si>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</si>
  <si>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</si>
  <si>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</si>
  <si>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</si>
  <si>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</si>
  <si>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</si>
  <si>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</si>
  <si>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</si>
  <si>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</si>
  <si>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</si>
  <si>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</si>
  <si>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</si>
  <si>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</si>
  <si>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</si>
  <si>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</si>
  <si>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</si>
  <si>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</si>
  <si>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</si>
  <si>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</si>
  <si>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</si>
  <si>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</si>
  <si>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</si>
  <si>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</si>
  <si>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</si>
  <si>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</si>
  <si>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</si>
  <si>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</si>
  <si>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</si>
  <si>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</si>
  <si>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</si>
  <si>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</si>
  <si>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</si>
  <si>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</si>
  <si>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</si>
  <si>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</si>
  <si>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</si>
  <si>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</si>
  <si>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</si>
  <si>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</si>
  <si>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</si>
  <si>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</si>
  <si>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</si>
  <si>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</si>
  <si>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</si>
  <si>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</si>
  <si>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</si>
  <si>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</si>
  <si>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</si>
  <si>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</si>
  <si>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</si>
  <si>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</si>
  <si>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</si>
  <si>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</si>
  <si>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</si>
  <si>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</si>
  <si>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</si>
  <si>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</si>
  <si>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</si>
  <si>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</si>
  <si>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</si>
  <si>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</si>
  <si>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</si>
  <si>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</si>
  <si>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</si>
  <si>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</si>
  <si>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</si>
  <si>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</si>
  <si>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</si>
  <si>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</si>
  <si>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</si>
  <si>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</si>
  <si>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</si>
  <si>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</si>
  <si>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</si>
  <si>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</si>
  <si>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</si>
  <si>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</si>
  <si>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</si>
  <si>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</si>
  <si>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</si>
  <si>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</si>
  <si>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</si>
  <si>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</si>
  <si>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</si>
  <si>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</si>
  <si>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</si>
  <si>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</si>
  <si>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</si>
  <si>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</si>
  <si>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</si>
  <si>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</si>
  <si>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</si>
  <si>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</si>
  <si>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</si>
  <si>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</si>
  <si>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</si>
  <si>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</si>
  <si>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</si>
  <si>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</si>
  <si>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</si>
  <si>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</si>
  <si>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</si>
  <si>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</si>
  <si>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</si>
  <si>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</si>
  <si>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</si>
  <si>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</si>
  <si>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</si>
  <si>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</si>
  <si>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</si>
  <si>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</si>
  <si>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</si>
  <si>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</si>
  <si>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</si>
  <si>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</si>
  <si>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</si>
  <si>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</si>
  <si>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</si>
  <si>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</si>
  <si>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</si>
  <si>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</si>
  <si>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</si>
  <si>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</si>
  <si>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</si>
  <si>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</si>
  <si>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</si>
  <si>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</si>
  <si>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</si>
  <si>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</si>
  <si>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</si>
  <si>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</si>
  <si>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</si>
  <si>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</si>
  <si>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</si>
  <si>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</si>
  <si>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</si>
  <si>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</si>
  <si>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</si>
  <si>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</si>
  <si>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</si>
  <si>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</si>
  <si>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</si>
  <si>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</si>
  <si>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</si>
  <si>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</si>
  <si>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</si>
  <si>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</si>
  <si>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</si>
  <si>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</si>
  <si>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</si>
  <si>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</si>
  <si>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</si>
  <si>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</si>
  <si>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</si>
  <si>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</si>
  <si>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</si>
  <si>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</si>
  <si>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</si>
  <si>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</si>
  <si>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</si>
  <si>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</si>
  <si>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</si>
  <si>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</si>
  <si>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</si>
  <si>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</si>
  <si>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</si>
  <si>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</si>
  <si>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</si>
  <si>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</si>
  <si>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</si>
  <si>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</si>
  <si>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</si>
  <si>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</si>
  <si>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</si>
  <si>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</si>
  <si>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</si>
  <si>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</si>
  <si>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</si>
  <si>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</si>
  <si>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</si>
  <si>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</si>
  <si>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</si>
  <si>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</si>
  <si>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</si>
  <si>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</si>
  <si>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</si>
  <si>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</si>
  <si>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</si>
  <si>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</si>
  <si>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</si>
  <si>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</si>
  <si>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</si>
  <si>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</si>
  <si>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</si>
  <si>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</si>
  <si>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</si>
  <si>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</si>
  <si>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</si>
  <si>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</si>
  <si>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</si>
  <si>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</si>
  <si>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</si>
  <si>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</si>
  <si>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</si>
  <si>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</si>
  <si>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</si>
  <si>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</si>
  <si>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</si>
  <si>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</si>
  <si>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</si>
  <si>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</si>
  <si>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</si>
  <si>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</si>
  <si>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</si>
  <si>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</si>
  <si>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</si>
  <si>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</si>
  <si>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</si>
  <si>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</si>
  <si>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</si>
  <si>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</si>
  <si>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</si>
  <si>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</si>
  <si>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</si>
  <si>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</si>
  <si>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</si>
  <si>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</si>
  <si>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</si>
  <si>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</si>
  <si>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</si>
  <si>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</si>
  <si>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</si>
  <si>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</si>
  <si>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</si>
  <si>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</si>
  <si>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</si>
  <si>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</si>
  <si>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</si>
  <si>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</si>
  <si>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</si>
  <si>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</si>
  <si>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</si>
  <si>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</si>
  <si>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</si>
  <si>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</si>
  <si>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</si>
  <si>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</si>
  <si>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</si>
  <si>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</si>
  <si>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</si>
  <si>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</si>
  <si>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</si>
  <si>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</si>
  <si>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</si>
  <si>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</si>
  <si>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</si>
  <si>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</si>
  <si>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</si>
  <si>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</si>
  <si>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</si>
  <si>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</si>
  <si>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</si>
  <si>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</si>
  <si>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</si>
  <si>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</si>
  <si>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</si>
  <si>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</si>
  <si>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</si>
  <si>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</si>
  <si>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</si>
  <si>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</si>
  <si>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</si>
  <si>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</si>
  <si>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</si>
  <si>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</si>
  <si>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</si>
  <si>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</si>
  <si>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</si>
  <si>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</si>
  <si>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</si>
  <si>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</si>
  <si>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</si>
  <si>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</si>
  <si>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</si>
  <si>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</si>
  <si>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</si>
  <si>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</si>
  <si>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</si>
  <si>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</si>
  <si>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</si>
  <si>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</si>
  <si>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</si>
  <si>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</si>
  <si>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</si>
  <si>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</si>
  <si>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</si>
  <si>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</si>
  <si>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</si>
  <si>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</si>
  <si>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</si>
  <si>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</si>
  <si>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</si>
  <si>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</si>
  <si>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</si>
  <si>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</si>
  <si>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</si>
  <si>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</si>
  <si>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</si>
  <si>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</si>
  <si>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</si>
  <si>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</si>
  <si>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</si>
  <si>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</si>
  <si>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</si>
  <si>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</si>
  <si>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</si>
  <si>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</si>
  <si>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</si>
  <si>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</si>
  <si>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</si>
  <si>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</si>
  <si>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</si>
  <si>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</si>
  <si>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</si>
  <si>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</si>
  <si>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</si>
  <si>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</si>
  <si>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</si>
  <si>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</si>
  <si>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</si>
  <si>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</si>
  <si>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</si>
  <si>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</si>
  <si>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</si>
  <si>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</si>
  <si>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</si>
  <si>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</si>
  <si>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</si>
  <si>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</si>
  <si>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</si>
  <si>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</si>
  <si>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</si>
  <si>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</si>
  <si>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</si>
  <si>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</si>
  <si>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</si>
  <si>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</si>
  <si>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</si>
  <si>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</si>
  <si>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</si>
  <si>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</si>
  <si>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</si>
  <si>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</si>
  <si>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</si>
  <si>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</si>
  <si>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</si>
  <si>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</si>
  <si>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</si>
  <si>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</si>
  <si>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</si>
  <si>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</si>
  <si>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</si>
  <si>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</si>
  <si>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</si>
  <si>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</si>
  <si>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</si>
  <si>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</si>
  <si>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</si>
  <si>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</si>
  <si>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</si>
  <si>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</si>
  <si>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</si>
  <si>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</si>
  <si>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</si>
  <si>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</si>
  <si>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</si>
  <si>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</si>
  <si>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</si>
  <si>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</si>
  <si>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</si>
  <si>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</si>
  <si>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</si>
  <si>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</si>
  <si>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</si>
  <si>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</si>
  <si>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</si>
  <si>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</si>
  <si>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</si>
  <si>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</si>
  <si>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</si>
  <si>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</si>
  <si>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</si>
  <si>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</si>
  <si>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</si>
  <si>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</si>
  <si>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</si>
  <si>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</si>
  <si>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</si>
  <si>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</si>
  <si>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</si>
  <si>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</si>
  <si>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</si>
  <si>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</si>
  <si>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</si>
  <si>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</si>
  <si>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</si>
  <si>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</si>
  <si>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</si>
  <si>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</si>
  <si>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</si>
  <si>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</si>
  <si>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</si>
  <si>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</si>
  <si>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</si>
  <si>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</si>
  <si>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</si>
  <si>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</si>
  <si>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</si>
  <si>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</si>
  <si>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</si>
  <si>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</si>
  <si>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</si>
  <si>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</si>
  <si>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</si>
  <si>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</si>
  <si>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</si>
  <si>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</si>
  <si>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</si>
  <si>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</si>
  <si>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</si>
  <si>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</si>
  <si>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</si>
  <si>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</si>
  <si>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</si>
  <si>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</si>
  <si>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</si>
  <si>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</si>
  <si>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</si>
  <si>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</si>
  <si>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</si>
  <si>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</si>
  <si>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</si>
  <si>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</si>
  <si>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</si>
  <si>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</si>
  <si>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</si>
  <si>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</si>
  <si>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</si>
  <si>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</si>
  <si>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</si>
  <si>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</si>
  <si>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</si>
  <si>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</si>
  <si>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</si>
  <si>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</si>
  <si>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</si>
  <si>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</si>
  <si>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</si>
  <si>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</si>
  <si>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</si>
  <si>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</si>
  <si>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</si>
  <si>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</si>
  <si>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</si>
  <si>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</si>
  <si>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</si>
  <si>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</si>
  <si>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</si>
  <si>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</si>
  <si>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</si>
  <si>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</si>
  <si>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</si>
  <si>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</si>
  <si>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</si>
  <si>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</si>
  <si>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</si>
  <si>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</si>
  <si>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</si>
  <si>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</si>
  <si>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</si>
  <si>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</si>
  <si>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</si>
  <si>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</si>
  <si>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</si>
  <si>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</si>
  <si>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</si>
  <si>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</si>
  <si>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</si>
  <si>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</si>
  <si>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</si>
  <si>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</si>
  <si>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</si>
  <si>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</si>
  <si>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</si>
  <si>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</si>
  <si>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</si>
  <si>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</si>
  <si>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</si>
  <si>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</si>
  <si>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</si>
  <si>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</si>
  <si>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</si>
  <si>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</si>
  <si>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</si>
  <si>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</si>
  <si>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</si>
  <si>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</si>
  <si>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</si>
  <si>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</si>
  <si>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</si>
  <si>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</si>
  <si>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</si>
  <si>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</si>
  <si>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</si>
  <si>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</si>
  <si>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</si>
  <si>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</si>
  <si>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</si>
  <si>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</si>
  <si>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</si>
  <si>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</si>
  <si>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</si>
  <si>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</si>
  <si>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</si>
  <si>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</si>
  <si>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</si>
  <si>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</si>
  <si>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</si>
  <si>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</si>
  <si>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</si>
  <si>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</si>
  <si>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</si>
  <si>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</si>
  <si>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</si>
  <si>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</si>
  <si>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</si>
  <si>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</si>
  <si>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</si>
  <si>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</si>
  <si>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</si>
  <si>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</si>
  <si>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</si>
  <si>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</si>
  <si>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</si>
  <si>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</si>
  <si>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</si>
  <si>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</si>
  <si>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</si>
  <si>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</si>
  <si>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</si>
  <si>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</si>
  <si>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</si>
  <si>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</si>
  <si>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</si>
  <si>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</si>
  <si>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</si>
  <si>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</si>
  <si>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</si>
  <si>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</si>
  <si>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</si>
  <si>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</si>
  <si>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</si>
  <si>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</si>
  <si>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</si>
  <si>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</si>
  <si>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</si>
  <si>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</si>
  <si>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</si>
  <si>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</si>
  <si>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</si>
  <si>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</si>
  <si>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</si>
  <si>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</si>
  <si>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</si>
  <si>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</si>
  <si>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</si>
  <si>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</si>
  <si>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</si>
  <si>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</si>
  <si>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</si>
  <si>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</si>
  <si>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</si>
  <si>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</si>
  <si>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</si>
  <si>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</si>
  <si>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</si>
  <si>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</si>
  <si>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</si>
  <si>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</si>
  <si>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</si>
  <si>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</si>
  <si>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</si>
  <si>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</si>
  <si>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</si>
  <si>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</si>
  <si>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</si>
  <si>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</si>
  <si>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</si>
  <si>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</si>
  <si>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</si>
  <si>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</si>
  <si>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</si>
  <si>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</si>
  <si>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</si>
  <si>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</si>
  <si>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</si>
  <si>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</si>
  <si>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</si>
  <si>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</si>
  <si>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</si>
  <si>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</si>
  <si>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</si>
  <si>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</si>
  <si>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</si>
  <si>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</si>
  <si>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</si>
  <si>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</si>
  <si>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</si>
  <si>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</si>
  <si>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</si>
  <si>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</si>
  <si>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</si>
  <si>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</si>
  <si>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</si>
  <si>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</si>
  <si>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</si>
  <si>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</si>
  <si>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</si>
  <si>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</si>
  <si>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</si>
  <si>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</si>
  <si>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</si>
  <si>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</si>
  <si>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</si>
  <si>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</si>
  <si>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</si>
  <si>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</si>
  <si>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</si>
  <si>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</si>
  <si>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</si>
  <si>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</si>
  <si>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</si>
  <si>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</si>
  <si>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</si>
  <si>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</si>
  <si>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</si>
  <si>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</si>
  <si>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</si>
  <si>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</si>
  <si>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</si>
  <si>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</si>
  <si>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</si>
  <si>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</si>
  <si>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</si>
  <si>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</si>
  <si>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</si>
  <si>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</si>
  <si>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</si>
  <si>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</si>
  <si>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</si>
  <si>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</si>
  <si>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</si>
  <si>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</si>
  <si>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</si>
  <si>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</si>
  <si>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</si>
  <si>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</si>
  <si>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</si>
  <si>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</si>
  <si>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</si>
  <si>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</si>
  <si>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</si>
  <si>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</si>
  <si>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</si>
  <si>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</si>
  <si>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</si>
  <si>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</si>
  <si>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</si>
  <si>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</si>
  <si>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</si>
  <si>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</si>
  <si>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</si>
  <si>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</si>
  <si>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</si>
  <si>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</si>
  <si>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</si>
  <si>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</si>
  <si>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</si>
  <si>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</si>
  <si>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</si>
  <si>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</si>
  <si>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</si>
  <si>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</si>
  <si>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</si>
  <si>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</si>
  <si>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</si>
  <si>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</si>
  <si>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</si>
  <si>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</si>
  <si>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</si>
  <si>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</si>
  <si>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</si>
  <si>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</si>
  <si>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</si>
  <si>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</si>
  <si>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</si>
  <si>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</si>
  <si>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</si>
  <si>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</si>
  <si>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</si>
  <si>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</si>
  <si>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</si>
  <si>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</si>
  <si>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</si>
  <si>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</si>
  <si>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</si>
  <si>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</si>
  <si>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</si>
  <si>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</si>
  <si>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</si>
  <si>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</si>
  <si>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</si>
  <si>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</si>
  <si>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</si>
  <si>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</si>
  <si>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</si>
  <si>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</si>
  <si>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</si>
  <si>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</si>
  <si>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</si>
  <si>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</si>
  <si>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</si>
  <si>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</si>
  <si>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</si>
  <si>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</si>
  <si>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</si>
  <si>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</si>
  <si>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</si>
  <si>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</si>
  <si>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</si>
  <si>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</si>
  <si>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</si>
  <si>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</si>
  <si>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</si>
  <si>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</si>
  <si>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</si>
  <si>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</si>
  <si>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</si>
  <si>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</si>
  <si>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</si>
  <si>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</si>
  <si>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</si>
  <si>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</si>
  <si>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</si>
  <si>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</si>
  <si>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</si>
  <si>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</si>
  <si>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</si>
  <si>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</si>
  <si>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</si>
  <si>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</si>
  <si>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</si>
  <si>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</si>
  <si>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</si>
  <si>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</si>
  <si>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</si>
  <si>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</si>
  <si>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</si>
  <si>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</si>
  <si>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</si>
  <si>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</si>
  <si>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</si>
  <si>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</si>
  <si>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</si>
  <si>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</si>
  <si>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</si>
  <si>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</si>
  <si>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</si>
  <si>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</si>
  <si>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</si>
  <si>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</si>
  <si>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</si>
  <si>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</si>
  <si>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</si>
  <si>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</si>
  <si>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</si>
  <si>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</si>
  <si>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</si>
  <si>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</si>
  <si>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</si>
  <si>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</si>
  <si>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</si>
  <si>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</si>
  <si>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</si>
  <si>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</si>
  <si>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</si>
  <si>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</si>
  <si>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</si>
  <si>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</si>
  <si>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</si>
  <si>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</si>
  <si>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</si>
  <si>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</si>
  <si>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</si>
  <si>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</si>
  <si>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</si>
  <si>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</si>
  <si>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</si>
  <si>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</si>
  <si>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</si>
  <si>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</si>
  <si>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</si>
  <si>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</si>
  <si>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</si>
  <si>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</si>
  <si>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</si>
  <si>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</si>
  <si>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</si>
  <si>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</si>
  <si>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</si>
  <si>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</si>
  <si>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</si>
  <si>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</si>
  <si>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</si>
  <si>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</si>
  <si>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</si>
  <si>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</si>
  <si>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</si>
  <si>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</si>
  <si>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</si>
  <si>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</si>
  <si>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</si>
  <si>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</si>
  <si>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</si>
  <si>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</si>
  <si>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</si>
  <si>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</si>
  <si>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</si>
  <si>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</si>
  <si>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</si>
  <si>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</si>
  <si>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</si>
  <si>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</si>
  <si>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</si>
  <si>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</si>
  <si>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</si>
  <si>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</si>
  <si>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</si>
  <si>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</si>
  <si>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</si>
  <si>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</si>
  <si>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</si>
  <si>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</si>
  <si>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</si>
  <si>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</si>
  <si>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</si>
  <si>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</si>
  <si>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</si>
  <si>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</si>
  <si>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</si>
  <si>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</si>
  <si>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</si>
  <si>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</si>
  <si>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</si>
  <si>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</si>
  <si>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</si>
  <si>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</si>
  <si>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</si>
  <si>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</si>
  <si>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</si>
  <si>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</si>
  <si>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</si>
  <si>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</si>
  <si>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</si>
  <si>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</si>
  <si>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</si>
  <si>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</si>
  <si>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</si>
  <si>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</si>
  <si>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</si>
  <si>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</si>
  <si>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</si>
  <si>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</si>
  <si>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</si>
  <si>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</si>
  <si>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</si>
  <si>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</si>
  <si>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</si>
  <si>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</si>
  <si>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</si>
  <si>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</si>
  <si>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</si>
  <si>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</si>
  <si>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</si>
  <si>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</si>
  <si>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</si>
  <si>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</si>
  <si>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</si>
  <si>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</si>
  <si>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</si>
  <si>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</si>
  <si>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</si>
  <si>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</si>
  <si>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</si>
  <si>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</si>
  <si>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</si>
  <si>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</si>
  <si>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</si>
  <si>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</si>
  <si>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</si>
  <si>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</si>
  <si>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</si>
  <si>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</si>
  <si>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</si>
  <si>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</si>
  <si>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</si>
  <si>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</si>
  <si>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</si>
  <si>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</si>
  <si>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</si>
  <si>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</si>
  <si>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</si>
  <si>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</si>
  <si>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</si>
  <si>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</si>
  <si>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</si>
  <si>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</si>
  <si>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</si>
  <si>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</si>
  <si>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</si>
  <si>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</si>
  <si>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</si>
  <si>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</si>
  <si>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</si>
  <si>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</si>
  <si>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</si>
  <si>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</si>
  <si>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</si>
  <si>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</si>
  <si>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</si>
  <si>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</si>
  <si>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</si>
  <si>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</si>
  <si>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</si>
  <si>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</si>
  <si>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</si>
  <si>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</si>
  <si>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</si>
  <si>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</si>
  <si>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</si>
  <si>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</si>
  <si>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</si>
  <si>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</si>
  <si>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</si>
  <si>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</si>
  <si>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</si>
  <si>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</si>
  <si>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</si>
  <si>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</si>
  <si>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</si>
  <si>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</si>
  <si>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</si>
  <si>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</si>
  <si>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</si>
  <si>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</si>
  <si>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</si>
  <si>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</si>
  <si>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</si>
  <si>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</si>
  <si>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</si>
  <si>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</si>
  <si>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</si>
  <si>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</si>
  <si>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</si>
  <si>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</si>
  <si>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</si>
  <si>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</si>
  <si>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</si>
  <si>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</si>
  <si>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</si>
  <si>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</si>
  <si>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</si>
  <si>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</si>
  <si>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</si>
  <si>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</si>
  <si>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</si>
  <si>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</si>
  <si>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</si>
  <si>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</si>
  <si>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</si>
  <si>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</si>
  <si>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</si>
  <si>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</si>
  <si>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</si>
  <si>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</si>
  <si>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</si>
  <si>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</si>
  <si>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</si>
  <si>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</si>
  <si>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</si>
  <si>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</si>
  <si>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</si>
  <si>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</si>
  <si>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</si>
  <si>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</si>
  <si>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</si>
  <si>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</si>
  <si>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</si>
  <si>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</si>
  <si>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</si>
  <si>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</si>
  <si>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</si>
  <si>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</si>
  <si>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</si>
  <si>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</si>
  <si>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</si>
  <si>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</si>
  <si>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</si>
  <si>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</si>
  <si>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</si>
  <si>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</si>
  <si>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</si>
  <si>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</si>
  <si>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</si>
  <si>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</si>
  <si>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</si>
  <si>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</si>
  <si>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</si>
  <si>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</si>
  <si>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</si>
  <si>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</si>
  <si>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</si>
  <si>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</si>
  <si>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</si>
  <si>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</si>
  <si>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</si>
  <si>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</si>
  <si>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</si>
  <si>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</si>
  <si>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</si>
  <si>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</si>
  <si>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</si>
  <si>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</si>
  <si>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</si>
  <si>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</si>
  <si>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</si>
  <si>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</si>
  <si>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</si>
  <si>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</si>
  <si>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</si>
  <si>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</si>
  <si>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</si>
  <si>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</si>
  <si>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</si>
  <si>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</si>
  <si>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</si>
  <si>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</si>
  <si>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</si>
  <si>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</si>
  <si>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</si>
  <si>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</si>
  <si>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</si>
  <si>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</si>
  <si>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</si>
  <si>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</si>
  <si>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</si>
  <si>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</si>
  <si>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</si>
  <si>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</si>
  <si>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</si>
  <si>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</si>
  <si>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</si>
  <si>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</si>
  <si>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</si>
  <si>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</si>
  <si>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</si>
  <si>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</si>
  <si>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</si>
  <si>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</si>
  <si>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</si>
  <si>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</si>
  <si>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</si>
  <si>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</si>
  <si>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</si>
  <si>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</si>
  <si>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</si>
  <si>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</si>
  <si>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</si>
  <si>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</si>
  <si>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</si>
  <si>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</si>
  <si>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</si>
  <si>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</si>
  <si>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</si>
  <si>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</si>
  <si>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</si>
  <si>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</si>
  <si>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</si>
  <si>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</si>
  <si>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</si>
  <si>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</si>
  <si>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</si>
  <si>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</si>
  <si>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</si>
  <si>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</si>
  <si>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</si>
  <si>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</si>
  <si>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</si>
  <si>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</si>
  <si>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</si>
  <si>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</si>
  <si>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</si>
  <si>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</si>
  <si>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</si>
  <si>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</si>
  <si>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</si>
  <si>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</si>
  <si>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</si>
  <si>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</si>
  <si>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</si>
  <si>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</si>
  <si>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</si>
  <si>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</si>
  <si>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</si>
  <si>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</si>
  <si>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</si>
  <si>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</si>
  <si>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</si>
  <si>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</si>
  <si>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</si>
  <si>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</si>
  <si>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</si>
  <si>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</si>
  <si>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</si>
  <si>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</si>
  <si>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</si>
  <si>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</si>
  <si>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</si>
  <si>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</si>
  <si>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</si>
  <si>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</si>
  <si>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</si>
  <si>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</si>
  <si>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</si>
  <si>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</si>
  <si>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</si>
  <si>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</si>
  <si>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</si>
  <si>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</si>
  <si>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</si>
  <si>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</si>
  <si>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</si>
  <si>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</si>
  <si>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</si>
  <si>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</si>
  <si>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</si>
  <si>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</si>
  <si>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</si>
  <si>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</si>
  <si>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</si>
  <si>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</si>
  <si>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</si>
  <si>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</si>
  <si>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</si>
  <si>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</si>
  <si>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</si>
  <si>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</si>
  <si>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</si>
  <si>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</si>
  <si>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</si>
  <si>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</si>
  <si>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</si>
  <si>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</si>
  <si>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</si>
  <si>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</si>
  <si>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</si>
  <si>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</si>
  <si>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</si>
  <si>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</si>
  <si>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</si>
  <si>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</si>
  <si>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</si>
  <si>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</si>
  <si>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</si>
  <si>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</si>
  <si>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</si>
  <si>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</si>
  <si>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</si>
  <si>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</si>
  <si>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</si>
  <si>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</si>
  <si>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</si>
  <si>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</si>
  <si>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</si>
  <si>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</si>
  <si>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</si>
  <si>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</si>
  <si>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</si>
  <si>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</si>
  <si>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</si>
  <si>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</si>
  <si>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</si>
  <si>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</si>
  <si>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</si>
  <si>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</si>
  <si>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</si>
  <si>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</si>
  <si>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</si>
  <si>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</si>
  <si>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</si>
  <si>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</si>
  <si>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</si>
  <si>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</si>
  <si>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</si>
  <si>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</si>
  <si>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</si>
  <si>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</si>
  <si>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</si>
  <si>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</si>
  <si>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</si>
  <si>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</si>
  <si>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</si>
  <si>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</si>
  <si>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</si>
  <si>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</si>
  <si>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</si>
  <si>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</si>
  <si>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</si>
  <si>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</si>
  <si>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</si>
  <si>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</si>
  <si>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</si>
  <si>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</si>
  <si>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</si>
  <si>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</si>
  <si>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</si>
  <si>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</si>
  <si>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</si>
  <si>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</si>
  <si>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</si>
  <si>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</si>
  <si>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</si>
  <si>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</si>
  <si>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</si>
  <si>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</si>
  <si>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</si>
  <si>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</si>
  <si>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</si>
  <si>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</si>
  <si>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</si>
  <si>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</si>
  <si>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</si>
  <si>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</si>
  <si>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</si>
  <si>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</si>
  <si>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</si>
  <si>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</si>
  <si>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</si>
  <si>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</si>
  <si>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</si>
  <si>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</si>
  <si>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</si>
  <si>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</si>
  <si>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</si>
  <si>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</si>
  <si>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</si>
  <si>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</si>
  <si>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</si>
  <si>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</si>
  <si>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</si>
  <si>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</si>
  <si>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</si>
  <si>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</si>
  <si>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</si>
  <si>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</si>
  <si>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</si>
  <si>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</si>
  <si>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</si>
  <si>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</si>
  <si>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</si>
  <si>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</si>
  <si>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</si>
  <si>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</si>
  <si>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</si>
  <si>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</si>
  <si>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</si>
  <si>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</si>
  <si>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</si>
  <si>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</si>
  <si>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</si>
  <si>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</si>
  <si>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</si>
  <si>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</si>
  <si>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</si>
  <si>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</si>
  <si>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</si>
  <si>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</si>
  <si>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</si>
  <si>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</si>
  <si>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</si>
  <si>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</si>
  <si>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</si>
  <si>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</si>
  <si>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</si>
  <si>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</si>
  <si>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</si>
  <si>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</si>
  <si>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</si>
  <si>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</si>
  <si>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</si>
  <si>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</si>
  <si>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</si>
  <si>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</si>
  <si>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</si>
  <si>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</si>
  <si>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</si>
  <si>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</si>
  <si>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</si>
  <si>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</si>
  <si>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</si>
  <si>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</si>
  <si>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</si>
  <si>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</si>
  <si>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</si>
  <si>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</si>
  <si>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</si>
  <si>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</si>
  <si>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</si>
  <si>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</si>
  <si>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</si>
  <si>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</si>
  <si>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</si>
  <si>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</si>
  <si>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</si>
  <si>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</si>
  <si>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</si>
  <si>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</si>
  <si>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</si>
  <si>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</si>
  <si>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</si>
  <si>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</si>
  <si>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</si>
  <si>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</si>
  <si>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</si>
  <si>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</si>
  <si>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</si>
  <si>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</si>
  <si>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</si>
  <si>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</si>
  <si>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</si>
  <si>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</si>
  <si>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</si>
  <si>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</si>
  <si>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</si>
  <si>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</si>
  <si>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</si>
  <si>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</si>
  <si>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</si>
  <si>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</si>
  <si>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</si>
  <si>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</si>
  <si>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</si>
  <si>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</si>
  <si>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</si>
  <si>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</si>
  <si>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</si>
  <si>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</si>
  <si>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</si>
  <si>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</si>
  <si>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</si>
  <si>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</si>
  <si>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</si>
  <si>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</si>
  <si>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</si>
  <si>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</si>
  <si>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</si>
  <si>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</si>
  <si>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</si>
  <si>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</si>
  <si>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</si>
  <si>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</si>
  <si>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</si>
  <si>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</si>
  <si>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</si>
  <si>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</si>
  <si>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</si>
  <si>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</si>
  <si>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</si>
  <si>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</si>
  <si>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</si>
  <si>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</si>
  <si>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</si>
  <si>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</si>
  <si>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</si>
  <si>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</si>
  <si>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</si>
  <si>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</si>
  <si>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</si>
  <si>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</si>
  <si>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</si>
  <si>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</si>
  <si>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</si>
  <si>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</si>
  <si>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</si>
  <si>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</si>
  <si>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</si>
  <si>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</si>
  <si>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</si>
  <si>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</si>
  <si>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</si>
  <si>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</si>
  <si>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</si>
  <si>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</si>
  <si>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</si>
  <si>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</si>
  <si>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</si>
  <si>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</si>
  <si>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</si>
  <si>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</si>
  <si>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</si>
  <si>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</si>
  <si>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</si>
  <si>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</si>
  <si>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</si>
  <si>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</si>
  <si>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</si>
  <si>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</si>
  <si>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</si>
  <si>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</si>
  <si>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</si>
  <si>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</si>
  <si>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</si>
  <si>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</si>
  <si>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</si>
  <si>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</si>
  <si>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</si>
  <si>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</si>
  <si>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</si>
  <si>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</si>
  <si>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</si>
  <si>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</si>
  <si>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</si>
  <si>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</si>
  <si>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</si>
  <si>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</si>
  <si>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</si>
  <si>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</si>
  <si>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</si>
  <si>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</si>
  <si>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</si>
  <si>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</si>
  <si>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</si>
  <si>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</si>
  <si>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</si>
  <si>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</si>
  <si>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</si>
  <si>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</si>
  <si>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</si>
  <si>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</si>
  <si>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</si>
  <si>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</si>
  <si>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</si>
  <si>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</si>
  <si>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</si>
  <si>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</si>
  <si>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</si>
  <si>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</si>
  <si>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</si>
  <si>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</si>
  <si>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</si>
  <si>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</si>
  <si>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</si>
  <si>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</si>
  <si>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</si>
  <si>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</si>
  <si>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</si>
  <si>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</si>
  <si>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</si>
  <si>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</si>
  <si>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</si>
  <si>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</si>
  <si>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</si>
  <si>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</si>
  <si>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</si>
  <si>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</si>
  <si>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</si>
  <si>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</si>
  <si>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</si>
  <si>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</si>
  <si>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</si>
  <si>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</si>
  <si>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</si>
  <si>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</si>
  <si>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</si>
  <si>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</si>
  <si>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</si>
  <si>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</si>
  <si>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</si>
  <si>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</si>
  <si>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</si>
  <si>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</si>
  <si>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</si>
  <si>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</si>
  <si>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</si>
  <si>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</si>
  <si>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</si>
  <si>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</si>
  <si>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</si>
  <si>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</si>
  <si>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</si>
  <si>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</si>
  <si>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</si>
  <si>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</si>
  <si>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</si>
  <si>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</si>
  <si>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</si>
  <si>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</si>
  <si>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</si>
  <si>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</si>
  <si>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</si>
  <si>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</si>
  <si>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</si>
  <si>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</si>
  <si>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</si>
  <si>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</si>
  <si>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</si>
  <si>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</si>
  <si>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</si>
  <si>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</si>
  <si>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</si>
  <si>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</si>
  <si>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</si>
  <si>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</si>
  <si>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</si>
  <si>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</si>
  <si>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</si>
  <si>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</si>
  <si>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</si>
  <si>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</si>
  <si>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</si>
  <si>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</si>
  <si>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</si>
  <si>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</si>
  <si>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</si>
  <si>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</si>
  <si>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</si>
  <si>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</si>
  <si>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</si>
  <si>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</si>
  <si>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</si>
  <si>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</si>
  <si>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</si>
  <si>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</si>
  <si>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</si>
  <si>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</si>
  <si>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</si>
  <si>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</si>
  <si>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</si>
  <si>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</si>
  <si>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</si>
  <si>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</si>
  <si>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</si>
  <si>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</si>
  <si>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</si>
  <si>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</si>
  <si>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</si>
  <si>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</si>
  <si>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</si>
  <si>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</si>
  <si>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</si>
  <si>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</si>
  <si>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</si>
  <si>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</si>
  <si>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</si>
  <si>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</si>
  <si>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</si>
  <si>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</si>
  <si>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</si>
  <si>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</si>
  <si>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</si>
  <si>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</si>
  <si>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</si>
  <si>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</si>
  <si>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</si>
  <si>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</si>
  <si>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</si>
  <si>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</si>
  <si>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</si>
  <si>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</si>
  <si>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</si>
  <si>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</si>
  <si>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</si>
  <si>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</si>
  <si>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</si>
  <si>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</si>
  <si>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</si>
  <si>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</si>
  <si>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</si>
  <si>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</si>
  <si>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</si>
  <si>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</si>
  <si>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</si>
  <si>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</si>
  <si>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</si>
  <si>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</si>
  <si>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</si>
  <si>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</si>
  <si>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</si>
  <si>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</si>
  <si>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</si>
  <si>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</si>
  <si>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</si>
  <si>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</si>
  <si>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</si>
  <si>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</si>
  <si>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</si>
  <si>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</si>
  <si>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</si>
  <si>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</si>
  <si>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</si>
  <si>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</si>
  <si>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</si>
  <si>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</si>
  <si>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</si>
  <si>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</si>
  <si>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</si>
  <si>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</si>
  <si>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</si>
  <si>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</si>
  <si>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</si>
  <si>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</si>
  <si>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</si>
  <si>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</si>
  <si>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</si>
  <si>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</si>
  <si>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</si>
  <si>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</si>
  <si>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</si>
  <si>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</si>
  <si>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</si>
  <si>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</si>
  <si>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</si>
  <si>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</si>
  <si>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</si>
  <si>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</si>
  <si>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</si>
  <si>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</si>
  <si>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</si>
  <si>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</si>
  <si>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</si>
  <si>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</si>
  <si>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</si>
  <si>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</si>
  <si>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</si>
  <si>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</si>
  <si>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</si>
  <si>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</si>
  <si>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</si>
  <si>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</si>
  <si>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</si>
  <si>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</si>
  <si>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</si>
  <si>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</si>
  <si>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</si>
  <si>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</si>
  <si>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</si>
  <si>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</si>
  <si>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</si>
  <si>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</si>
  <si>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</si>
  <si>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</si>
  <si>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</si>
  <si>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</si>
  <si>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</si>
  <si>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</si>
  <si>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</si>
  <si>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</si>
  <si>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</si>
  <si>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</si>
  <si>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</si>
  <si>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</si>
  <si>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</si>
  <si>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</si>
  <si>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</si>
  <si>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</si>
  <si>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</si>
  <si>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</si>
  <si>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</si>
  <si>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</si>
  <si>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</si>
  <si>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</si>
  <si>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</si>
  <si>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</si>
  <si>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</si>
  <si>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</si>
  <si>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</si>
  <si>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</si>
  <si>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</si>
  <si>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</si>
  <si>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</si>
  <si>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</si>
  <si>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</si>
  <si>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</si>
  <si>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</si>
  <si>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</si>
  <si>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</si>
  <si>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</si>
  <si>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</si>
  <si>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</si>
  <si>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</si>
  <si>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</si>
  <si>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</si>
  <si>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</si>
  <si>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</si>
  <si>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</si>
  <si>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</si>
  <si>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</si>
  <si>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</si>
  <si>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</si>
  <si>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</si>
  <si>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</si>
  <si>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</si>
  <si>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</si>
  <si>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</si>
  <si>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</si>
  <si>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</si>
  <si>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</si>
  <si>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</si>
  <si>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</si>
  <si>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</si>
  <si>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</si>
  <si>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</si>
  <si>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</si>
  <si>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</si>
  <si>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</si>
  <si>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</si>
  <si>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</si>
  <si>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</si>
  <si>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</si>
  <si>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</si>
  <si>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</si>
  <si>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</si>
  <si>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</si>
  <si>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</si>
  <si>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</si>
  <si>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</si>
  <si>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</si>
  <si>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</si>
  <si>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</si>
  <si>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</si>
  <si>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</si>
  <si>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</si>
  <si>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</si>
  <si>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</si>
  <si>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</si>
  <si>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</si>
  <si>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</si>
  <si>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</si>
  <si>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</si>
  <si>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</si>
  <si>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</si>
  <si>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</si>
  <si>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</si>
  <si>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</si>
  <si>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</si>
  <si>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</si>
  <si>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</si>
  <si>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</si>
  <si>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</si>
  <si>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</si>
  <si>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</si>
  <si>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</si>
  <si>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</si>
  <si>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</si>
  <si>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</si>
  <si>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</si>
  <si>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</si>
  <si>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</si>
  <si>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</si>
  <si>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</si>
  <si>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</si>
  <si>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</si>
  <si>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</si>
  <si>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</si>
  <si>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</si>
  <si>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</si>
  <si>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</si>
  <si>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</si>
  <si>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</si>
  <si>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</si>
  <si>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</si>
  <si>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</si>
  <si>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</si>
  <si>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</si>
  <si>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</si>
  <si>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</si>
  <si>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</si>
  <si>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</si>
  <si>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</si>
  <si>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</si>
  <si>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</si>
  <si>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</si>
  <si>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</si>
  <si>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</si>
  <si>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</si>
  <si>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</si>
  <si>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</si>
  <si>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</si>
  <si>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</si>
  <si>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</si>
  <si>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</si>
  <si>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</si>
  <si>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</si>
  <si>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</si>
  <si>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</si>
  <si>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</si>
  <si>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</si>
  <si>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</si>
  <si>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</si>
  <si>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</si>
  <si>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</si>
  <si>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</si>
  <si>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</si>
  <si>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</si>
  <si>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</si>
  <si>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</si>
  <si>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</si>
  <si>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</si>
  <si>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</si>
  <si>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</si>
  <si>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</si>
  <si>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</si>
  <si>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</si>
  <si>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</si>
  <si>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</si>
  <si>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</si>
  <si>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</si>
  <si>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</si>
  <si>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</si>
  <si>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</si>
  <si>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</si>
  <si>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</si>
  <si>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</si>
  <si>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</si>
  <si>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</si>
  <si>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</si>
  <si>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</si>
  <si>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</si>
  <si>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</si>
  <si>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</si>
  <si>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</si>
  <si>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</si>
  <si>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</si>
  <si>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</si>
  <si>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</si>
  <si>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</si>
  <si>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</si>
  <si>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</si>
  <si>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</si>
  <si>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</si>
  <si>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</si>
  <si>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</si>
  <si>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</si>
  <si>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</si>
  <si>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</si>
  <si>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</si>
  <si>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</si>
  <si>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</si>
  <si>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</si>
  <si>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</si>
  <si>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</si>
  <si>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</si>
  <si>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</si>
  <si>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</si>
  <si>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</si>
  <si>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</si>
  <si>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</si>
  <si>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</si>
  <si>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</si>
  <si>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</si>
  <si>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</si>
  <si>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</si>
  <si>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</si>
  <si>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</si>
  <si>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</si>
  <si>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</si>
  <si>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</si>
  <si>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</si>
  <si>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</si>
  <si>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</si>
  <si>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</si>
  <si>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</si>
  <si>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</si>
  <si>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</si>
  <si>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</si>
  <si>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</si>
  <si>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</si>
  <si>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</si>
  <si>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</si>
  <si>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</si>
  <si>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</si>
  <si>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</si>
  <si>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</si>
  <si>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</si>
  <si>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</si>
  <si>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</si>
  <si>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</si>
  <si>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</si>
  <si>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</si>
  <si>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</si>
  <si>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</si>
  <si>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</si>
  <si>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</si>
  <si>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</si>
  <si>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</si>
  <si>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</si>
  <si>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</si>
  <si>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</si>
  <si>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</si>
  <si>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</si>
  <si>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</si>
  <si>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</si>
  <si>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</si>
  <si>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</si>
  <si>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</si>
  <si>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</si>
  <si>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</si>
  <si>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</si>
  <si>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</si>
  <si>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</si>
  <si>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</si>
  <si>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</si>
  <si>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</si>
  <si>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</si>
  <si>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</si>
  <si>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</si>
  <si>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</si>
  <si>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</si>
  <si>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</si>
  <si>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</si>
  <si>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</si>
  <si>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</si>
  <si>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</si>
  <si>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</si>
  <si>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</si>
  <si>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</si>
  <si>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</si>
  <si>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</si>
  <si>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</si>
  <si>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</si>
  <si>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</si>
  <si>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</si>
  <si>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</si>
  <si>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</si>
  <si>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</si>
  <si>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</si>
  <si>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</si>
  <si>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</si>
  <si>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</si>
  <si>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</si>
  <si>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</si>
  <si>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</si>
  <si>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</si>
  <si>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</si>
  <si>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</si>
  <si>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</si>
  <si>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</si>
  <si>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</si>
  <si>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</si>
  <si>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</si>
  <si>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</si>
  <si>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</si>
  <si>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</si>
  <si>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</si>
  <si>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</si>
  <si>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</si>
  <si>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</si>
  <si>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</si>
  <si>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</si>
  <si>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</si>
  <si>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</si>
  <si>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</si>
  <si>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</si>
  <si>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</si>
  <si>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</si>
  <si>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</si>
  <si>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</si>
  <si>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</si>
  <si>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</si>
  <si>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</si>
  <si>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</si>
  <si>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</si>
  <si>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</si>
  <si>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</si>
  <si>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</si>
  <si>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</si>
  <si>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</si>
  <si>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</si>
  <si>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</si>
  <si>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</si>
  <si>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</si>
  <si>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</si>
  <si>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</si>
  <si>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</si>
  <si>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</si>
  <si>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</si>
  <si>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</si>
  <si>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</si>
  <si>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</si>
  <si>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</si>
  <si>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</si>
  <si>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</si>
  <si>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</si>
  <si>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</si>
  <si>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</si>
  <si>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</si>
  <si>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</si>
  <si>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</si>
  <si>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</si>
  <si>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</si>
  <si>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</si>
  <si>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</si>
  <si>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</si>
  <si>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</si>
  <si>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</si>
  <si>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</si>
  <si>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</si>
  <si>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</si>
  <si>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</si>
  <si>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</si>
  <si>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</si>
  <si>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</si>
  <si>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</si>
  <si>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</si>
  <si>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</si>
  <si>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</si>
  <si>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</si>
  <si>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</si>
  <si>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</si>
  <si>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</si>
  <si>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</si>
  <si>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</si>
  <si>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</si>
  <si>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</si>
  <si>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</si>
  <si>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</si>
  <si>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</si>
  <si>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</si>
  <si>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</si>
  <si>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</si>
  <si>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</si>
  <si>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</si>
  <si>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</si>
  <si>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</si>
  <si>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</si>
  <si>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</si>
  <si>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</si>
  <si>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</si>
  <si>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</si>
  <si>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</si>
  <si>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</si>
  <si>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</si>
  <si>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</si>
  <si>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</si>
  <si>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</si>
  <si>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</si>
  <si>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</si>
  <si>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</si>
  <si>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</si>
  <si>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</si>
  <si>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</si>
  <si>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</si>
  <si>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</si>
  <si>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</si>
  <si>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</si>
  <si>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</si>
  <si>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</si>
  <si>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</si>
  <si>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</si>
  <si>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</si>
  <si>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</si>
  <si>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</si>
  <si>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</si>
  <si>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</si>
  <si>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</si>
  <si>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</si>
  <si>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</si>
  <si>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</si>
  <si>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</si>
  <si>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</si>
  <si>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</si>
  <si>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</si>
  <si>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</si>
  <si>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</si>
  <si>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</si>
  <si>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</si>
  <si>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</si>
  <si>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</si>
  <si>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</si>
  <si>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</si>
  <si>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</si>
  <si>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</si>
  <si>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</si>
  <si>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</si>
  <si>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</si>
  <si>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</si>
  <si>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</si>
  <si>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</si>
  <si>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</si>
  <si>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</si>
  <si>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</si>
  <si>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</si>
  <si>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</si>
  <si>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</si>
  <si>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</si>
  <si>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</si>
  <si>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</si>
  <si>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</si>
  <si>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</si>
  <si>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</si>
  <si>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</si>
  <si>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</si>
  <si>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</si>
  <si>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</si>
  <si>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</si>
  <si>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</si>
  <si>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</si>
  <si>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</si>
  <si>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</si>
  <si>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</si>
  <si>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</si>
  <si>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</si>
  <si>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</si>
  <si>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</si>
  <si>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</si>
  <si>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</si>
  <si>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</si>
  <si>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</si>
  <si>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</si>
  <si>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</si>
  <si>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</si>
  <si>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</si>
  <si>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</si>
  <si>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</si>
  <si>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</si>
  <si>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</si>
  <si>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</si>
  <si>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</si>
  <si>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</si>
  <si>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</si>
  <si>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</si>
  <si>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</si>
  <si>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</si>
  <si>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</si>
  <si>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</si>
  <si>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</si>
  <si>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</si>
  <si>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</si>
  <si>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</si>
  <si>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</si>
  <si>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</si>
  <si>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</si>
  <si>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</si>
  <si>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</si>
  <si>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</si>
  <si>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</si>
  <si>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</si>
  <si>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</si>
  <si>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</si>
  <si>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</si>
  <si>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</si>
  <si>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</si>
  <si>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</si>
  <si>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</si>
  <si>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</si>
  <si>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</si>
  <si>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</si>
  <si>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</si>
  <si>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</si>
  <si>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</si>
  <si>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</si>
  <si>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</si>
  <si>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</si>
  <si>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</si>
  <si>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</si>
  <si>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</si>
  <si>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</si>
  <si>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</si>
  <si>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</si>
  <si>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</si>
  <si>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</si>
  <si>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</si>
  <si>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</si>
  <si>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</si>
  <si>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</si>
  <si>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</si>
  <si>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</si>
  <si>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</si>
  <si>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</si>
  <si>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</si>
  <si>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</si>
  <si>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</si>
  <si>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</si>
  <si>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</si>
  <si>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</si>
  <si>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</si>
  <si>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</si>
  <si>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</si>
  <si>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</si>
  <si>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</si>
  <si>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</si>
  <si>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</si>
  <si>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</si>
  <si>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</si>
  <si>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</si>
  <si>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</si>
  <si>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</si>
  <si>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</si>
  <si>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</si>
  <si>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</si>
  <si>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</si>
  <si>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</si>
  <si>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</si>
  <si>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</si>
  <si>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</si>
  <si>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</si>
  <si>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</si>
  <si>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</si>
  <si>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</si>
  <si>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</si>
  <si>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</si>
  <si>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</si>
  <si>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</si>
  <si>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</si>
  <si>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</si>
  <si>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</si>
  <si>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</si>
  <si>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</si>
  <si>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</si>
  <si>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</si>
  <si>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</si>
  <si>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</si>
  <si>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</si>
  <si>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</si>
  <si>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</si>
  <si>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</si>
  <si>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</si>
  <si>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</si>
  <si>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</si>
  <si>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</si>
  <si>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</si>
  <si>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</si>
  <si>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</si>
  <si>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</si>
  <si>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</si>
  <si>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</si>
  <si>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</si>
  <si>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</si>
  <si>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</si>
  <si>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</si>
  <si>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</si>
  <si>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</si>
  <si>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</si>
  <si>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</si>
  <si>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</si>
  <si>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</si>
  <si>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</si>
  <si>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</si>
  <si>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</si>
  <si>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</si>
  <si>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</si>
  <si>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</si>
  <si>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</si>
  <si>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</si>
  <si>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</si>
  <si>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</si>
  <si>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</si>
  <si>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</si>
  <si>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</si>
  <si>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</si>
  <si>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</si>
  <si>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</si>
  <si>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</si>
  <si>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</si>
  <si>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</si>
  <si>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</si>
  <si>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</si>
  <si>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</si>
  <si>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</si>
  <si>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</si>
  <si>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</si>
  <si>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</si>
  <si>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</si>
  <si>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</si>
  <si>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</si>
  <si>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</si>
  <si>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</si>
  <si>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</si>
  <si>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</si>
  <si>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</si>
  <si>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</si>
  <si>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</si>
  <si>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</si>
  <si>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</si>
  <si>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</si>
  <si>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</si>
  <si>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</si>
  <si>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</si>
  <si>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</si>
  <si>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</si>
  <si>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</si>
  <si>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</si>
  <si>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</si>
  <si>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</si>
  <si>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</si>
  <si>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</si>
  <si>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</si>
  <si>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</si>
  <si>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</si>
  <si>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</si>
  <si>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</si>
  <si>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</si>
  <si>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</si>
  <si>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</si>
  <si>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</si>
  <si>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</si>
  <si>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</si>
  <si>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</si>
  <si>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</si>
  <si>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</si>
  <si>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</si>
  <si>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</si>
  <si>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</si>
  <si>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</si>
  <si>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</si>
  <si>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</si>
  <si>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</si>
  <si>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</si>
  <si>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</si>
  <si>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</si>
  <si>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</si>
  <si>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</si>
  <si>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</si>
  <si>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</si>
  <si>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</si>
  <si>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</si>
  <si>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</si>
  <si>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</si>
  <si>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</si>
  <si>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</si>
  <si>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</si>
  <si>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</si>
  <si>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</si>
  <si>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</si>
  <si>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</si>
  <si>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</si>
  <si>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</si>
  <si>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</si>
  <si>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</si>
  <si>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</si>
  <si>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</si>
  <si>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</si>
  <si>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</si>
  <si>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</si>
  <si>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</si>
  <si>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</si>
  <si>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</si>
  <si>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</si>
  <si>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</si>
  <si>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</si>
  <si>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</si>
  <si>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</si>
  <si>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</si>
  <si>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</si>
  <si>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</si>
  <si>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</si>
  <si>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</si>
  <si>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</si>
  <si>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</si>
  <si>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</si>
  <si>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</si>
  <si>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</si>
  <si>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</si>
  <si>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</si>
  <si>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</si>
  <si>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</si>
  <si>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</si>
  <si>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</si>
  <si>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</si>
  <si>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</si>
  <si>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</si>
  <si>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</si>
  <si>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</si>
  <si>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</si>
  <si>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</si>
  <si>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</si>
  <si>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</si>
  <si>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</si>
  <si>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</si>
  <si>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</si>
  <si>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</si>
  <si>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</si>
  <si>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</si>
  <si>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</si>
  <si>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</si>
  <si>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</si>
  <si>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</si>
  <si>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</si>
  <si>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</si>
  <si>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</si>
  <si>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</si>
  <si>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</si>
  <si>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</si>
  <si>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</si>
  <si>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</si>
  <si>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</si>
  <si>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</si>
  <si>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</si>
  <si>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</si>
  <si>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</si>
  <si>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</si>
  <si>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</si>
  <si>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</si>
  <si>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</si>
  <si>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</si>
  <si>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</si>
  <si>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</si>
  <si>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</si>
  <si>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</si>
  <si>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</si>
  <si>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</si>
  <si>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</si>
  <si>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</si>
  <si>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</si>
  <si>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</si>
  <si>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</si>
  <si>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</si>
  <si>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</si>
  <si>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</si>
  <si>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</si>
  <si>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</si>
  <si>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</si>
  <si>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</si>
  <si>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</si>
  <si>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</si>
  <si>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</si>
  <si>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</si>
  <si>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</si>
  <si>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</si>
  <si>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</si>
  <si>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</si>
  <si>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</si>
  <si>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</si>
  <si>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</si>
  <si>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</si>
  <si>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</si>
  <si>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</si>
  <si>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</si>
  <si>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</si>
  <si>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</si>
  <si>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</si>
  <si>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</si>
  <si>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</si>
  <si>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</si>
  <si>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</si>
  <si>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</si>
  <si>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</si>
  <si>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</si>
  <si>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</si>
  <si>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</si>
  <si>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</si>
  <si>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</si>
  <si>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</si>
  <si>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</si>
  <si>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</si>
  <si>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</si>
  <si>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</si>
  <si>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</si>
  <si>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</si>
  <si>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</si>
  <si>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</si>
  <si>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</si>
  <si>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</si>
  <si>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</si>
  <si>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</si>
  <si>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</si>
  <si>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</si>
  <si>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</si>
  <si>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</si>
  <si>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</si>
  <si>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</si>
  <si>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</si>
  <si>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</si>
  <si>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</si>
  <si>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</si>
  <si>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</si>
  <si>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</si>
  <si>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</si>
  <si>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</si>
  <si>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</si>
  <si>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</si>
  <si>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</si>
  <si>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</si>
  <si>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</si>
  <si>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</si>
  <si>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</si>
  <si>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</si>
  <si>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</si>
  <si>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</si>
  <si>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</si>
  <si>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</si>
  <si>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</si>
  <si>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</si>
  <si>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</si>
  <si>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</si>
  <si>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</si>
  <si>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</si>
  <si>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</si>
  <si>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</si>
  <si>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</si>
  <si>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</si>
  <si>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</si>
  <si>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</si>
  <si>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</si>
  <si>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</si>
  <si>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</si>
  <si>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</si>
  <si>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</si>
  <si>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</si>
  <si>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</si>
  <si>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</si>
  <si>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</si>
  <si>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</si>
  <si>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</si>
  <si>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</si>
  <si>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</si>
  <si>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</si>
  <si>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</si>
  <si>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</si>
  <si>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</si>
  <si>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</si>
  <si>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</si>
  <si>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</si>
  <si>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</si>
  <si>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</si>
  <si>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</si>
  <si>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</si>
  <si>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</si>
  <si>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</si>
  <si>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</si>
  <si>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</si>
  <si>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</si>
  <si>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</si>
  <si>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</si>
  <si>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</si>
  <si>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</si>
  <si>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</si>
  <si>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</si>
  <si>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</si>
  <si>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</si>
  <si>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</si>
  <si>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</si>
  <si>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</si>
  <si>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</si>
  <si>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</si>
  <si>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</si>
  <si>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</si>
  <si>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</si>
  <si>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</si>
  <si>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</si>
  <si>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</si>
  <si>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</si>
  <si>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</si>
  <si>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</si>
  <si>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</si>
  <si>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</si>
  <si>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</si>
  <si>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</si>
  <si>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</si>
  <si>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</si>
  <si>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</si>
  <si>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</si>
  <si>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</si>
  <si>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</si>
  <si>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</si>
  <si>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</si>
  <si>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</si>
  <si>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</si>
  <si>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</si>
  <si>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</si>
  <si>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</si>
  <si>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</si>
  <si>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</si>
  <si>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</si>
  <si>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</si>
  <si>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</si>
  <si>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</si>
  <si>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</si>
  <si>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</si>
  <si>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</si>
  <si>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</si>
  <si>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</si>
  <si>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</si>
  <si>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</si>
  <si>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</si>
  <si>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</si>
  <si>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</si>
  <si>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</si>
  <si>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</si>
  <si>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</si>
  <si>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</si>
  <si>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</si>
  <si>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</si>
  <si>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</si>
  <si>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</si>
  <si>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</si>
  <si>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</si>
  <si>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</si>
  <si>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</si>
  <si>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</si>
  <si>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</si>
  <si>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</si>
  <si>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</si>
  <si>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</si>
  <si>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</si>
  <si>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</si>
  <si>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</si>
  <si>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</si>
  <si>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</si>
  <si>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</si>
  <si>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</si>
  <si>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</si>
  <si>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</si>
  <si>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</si>
  <si>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</si>
  <si>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</si>
  <si>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</si>
  <si>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</si>
  <si>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</si>
  <si>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</si>
  <si>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</si>
  <si>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</si>
  <si>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</si>
  <si>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</si>
  <si>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</si>
  <si>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</si>
  <si>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</si>
  <si>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</si>
  <si>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</si>
  <si>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</si>
  <si>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</si>
  <si>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</si>
  <si>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</si>
  <si>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</si>
  <si>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</si>
  <si>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</si>
  <si>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</si>
  <si>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</si>
  <si>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</si>
  <si>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</si>
  <si>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</si>
  <si>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</si>
  <si>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</si>
  <si>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</si>
  <si>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</si>
  <si>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</si>
  <si>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</si>
  <si>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</si>
  <si>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</si>
  <si>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</si>
  <si>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</si>
  <si>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</si>
  <si>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</si>
  <si>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</si>
  <si>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</si>
  <si>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</si>
  <si>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</si>
  <si>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</si>
  <si>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</si>
  <si>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</si>
  <si>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</si>
  <si>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</si>
  <si>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</si>
  <si>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</si>
  <si>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</si>
  <si>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</si>
  <si>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</si>
  <si>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</si>
  <si>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</si>
  <si>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</si>
  <si>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</si>
  <si>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</si>
  <si>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</si>
  <si>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</si>
  <si>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</si>
  <si>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</si>
  <si>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</si>
  <si>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</si>
  <si>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</si>
  <si>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</si>
  <si>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</si>
  <si>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</si>
  <si>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</si>
  <si>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</si>
  <si>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</si>
  <si>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</si>
  <si>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</si>
  <si>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</si>
  <si>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</si>
  <si>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</si>
  <si>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</si>
  <si>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</si>
  <si>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</si>
  <si>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</si>
  <si>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</si>
  <si>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</si>
  <si>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</si>
  <si>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</si>
  <si>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</si>
  <si>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</si>
  <si>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</si>
  <si>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</si>
  <si>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</si>
  <si>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</si>
  <si>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</si>
  <si>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</si>
  <si>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</si>
  <si>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</si>
  <si>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</si>
  <si>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</si>
  <si>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</si>
  <si>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</si>
  <si>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</si>
  <si>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</si>
  <si>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</si>
  <si>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</si>
  <si>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</si>
  <si>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</si>
  <si>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</si>
  <si>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</si>
  <si>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</si>
  <si>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</si>
  <si>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</si>
  <si>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</si>
  <si>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</si>
  <si>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</si>
  <si>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</si>
  <si>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</si>
  <si>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</si>
  <si>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</si>
  <si>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</si>
  <si>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</si>
  <si>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</si>
  <si>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</si>
  <si>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</si>
  <si>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</si>
  <si>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</si>
  <si>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</si>
  <si>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</si>
  <si>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</si>
  <si>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</si>
  <si>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</si>
  <si>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</si>
  <si>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</si>
  <si>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</si>
  <si>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</si>
  <si>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</si>
  <si>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</si>
  <si>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</si>
  <si>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</si>
  <si>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</si>
  <si>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</si>
  <si>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</si>
  <si>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</si>
  <si>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</si>
  <si>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</si>
  <si>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</si>
  <si>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</si>
  <si>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</si>
  <si>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</si>
  <si>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</si>
  <si>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</si>
  <si>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</si>
  <si>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</si>
  <si>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</si>
  <si>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</si>
  <si>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</si>
  <si>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</si>
  <si>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</si>
  <si>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</si>
  <si>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</si>
  <si>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</si>
  <si>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</si>
  <si>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</si>
  <si>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</si>
  <si>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</si>
  <si>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</si>
  <si>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</si>
  <si>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</si>
  <si>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</si>
  <si>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</si>
  <si>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</si>
  <si>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</si>
  <si>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</si>
  <si>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</si>
  <si>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</si>
  <si>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</si>
  <si>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</si>
  <si>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</si>
  <si>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</si>
  <si>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</si>
  <si>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</si>
  <si>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</si>
  <si>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</si>
  <si>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</si>
  <si>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</si>
  <si>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</si>
  <si>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</si>
  <si>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</si>
  <si>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</si>
  <si>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</si>
  <si>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</si>
  <si>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</si>
  <si>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</si>
  <si>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</si>
  <si>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</si>
  <si>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</si>
  <si>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</si>
  <si>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</si>
  <si>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</si>
  <si>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</si>
  <si>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</si>
  <si>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</si>
  <si>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</si>
  <si>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</si>
  <si>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</si>
  <si>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</si>
  <si>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</si>
  <si>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</si>
  <si>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</si>
  <si>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</si>
  <si>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</si>
  <si>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</si>
  <si>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</si>
  <si>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</si>
  <si>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</si>
  <si>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</si>
  <si>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</si>
  <si>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</si>
  <si>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</si>
  <si>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</si>
  <si>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</si>
  <si>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</si>
  <si>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</si>
  <si>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</si>
  <si>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</si>
  <si>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</si>
  <si>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</si>
  <si>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</si>
  <si>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</si>
  <si>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</si>
  <si>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</si>
  <si>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</si>
  <si>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</si>
  <si>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</si>
  <si>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</si>
  <si>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</si>
  <si>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</si>
  <si>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</si>
  <si>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</si>
  <si>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</si>
  <si>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</si>
  <si>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</si>
  <si>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</si>
  <si>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</si>
  <si>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</si>
  <si>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</si>
  <si>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</si>
  <si>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</si>
  <si>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</si>
  <si>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</si>
  <si>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</si>
  <si>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</si>
  <si>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</si>
  <si>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</si>
  <si>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</si>
  <si>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</si>
  <si>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</si>
  <si>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</si>
  <si>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</si>
  <si>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</si>
  <si>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</si>
  <si>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</si>
  <si>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</si>
  <si>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</si>
  <si>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</si>
  <si>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</si>
  <si>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</si>
  <si>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</si>
  <si>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</si>
  <si>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</si>
  <si>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</si>
  <si>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</si>
  <si>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</si>
  <si>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</si>
  <si>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</si>
  <si>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</si>
  <si>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</si>
  <si>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</si>
  <si>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</si>
  <si>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</si>
  <si>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</si>
  <si>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</si>
  <si>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</si>
  <si>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</si>
  <si>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</si>
  <si>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</si>
  <si>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</si>
  <si>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</si>
  <si>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</si>
  <si>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</si>
  <si>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</si>
  <si>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</si>
  <si>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</si>
  <si>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</si>
  <si>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</si>
  <si>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</si>
  <si>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</si>
  <si>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</si>
  <si>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</si>
  <si>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</si>
  <si>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</si>
  <si>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</si>
  <si>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</si>
  <si>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</si>
  <si>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</si>
  <si>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</si>
  <si>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</si>
  <si>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</si>
  <si>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</si>
  <si>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</si>
  <si>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</si>
  <si>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</si>
  <si>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</si>
  <si>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</si>
  <si>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</si>
  <si>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</si>
  <si>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</si>
  <si>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</si>
  <si>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</si>
  <si>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</si>
  <si>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</si>
  <si>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</si>
  <si>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</si>
  <si>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</si>
  <si>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</si>
  <si>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</si>
  <si>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</si>
  <si>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</si>
  <si>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</si>
  <si>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</si>
  <si>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</si>
  <si>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</si>
  <si>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</si>
  <si>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</si>
  <si>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</si>
  <si>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</si>
  <si>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</si>
  <si>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</si>
  <si>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</si>
  <si>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</si>
  <si>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</si>
  <si>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</si>
  <si>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</si>
  <si>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</si>
  <si>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</si>
  <si>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</si>
  <si>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</si>
  <si>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</si>
  <si>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</si>
  <si>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</si>
  <si>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</si>
  <si>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</si>
  <si>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</si>
  <si>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</si>
  <si>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</si>
  <si>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</si>
  <si>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</si>
  <si>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</si>
  <si>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</si>
  <si>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</si>
  <si>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</si>
  <si>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</si>
  <si>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</si>
  <si>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</si>
  <si>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</si>
  <si>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</si>
  <si>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</si>
  <si>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</si>
  <si>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</si>
  <si>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</si>
  <si>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</si>
  <si>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</si>
  <si>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</si>
  <si>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</si>
  <si>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</si>
  <si>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</si>
  <si>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</si>
  <si>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</si>
  <si>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</si>
  <si>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</si>
  <si>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</si>
  <si>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</si>
  <si>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</si>
  <si>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</si>
  <si>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</si>
  <si>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</si>
  <si>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</si>
  <si>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</si>
  <si>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</si>
  <si>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</si>
  <si>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</si>
  <si>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</si>
  <si>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</si>
  <si>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</si>
  <si>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</si>
  <si>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</si>
  <si>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</si>
  <si>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</si>
  <si>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</si>
  <si>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</si>
  <si>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</si>
  <si>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</si>
  <si>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</si>
  <si>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</si>
  <si>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</si>
  <si>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</si>
  <si>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</si>
  <si>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</si>
  <si>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</si>
  <si>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</si>
  <si>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</si>
  <si>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</si>
  <si>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</si>
  <si>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</si>
  <si>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</si>
  <si>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</si>
  <si>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</si>
  <si>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</si>
  <si>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</si>
  <si>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</si>
  <si>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</si>
  <si>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</si>
  <si>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</si>
  <si>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</si>
  <si>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</si>
  <si>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</si>
  <si>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</si>
  <si>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</si>
  <si>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</si>
  <si>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</si>
  <si>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</si>
  <si>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</si>
  <si>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</si>
  <si>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</si>
  <si>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</si>
  <si>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</si>
  <si>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</si>
  <si>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</si>
  <si>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</si>
  <si>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</si>
  <si>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</si>
  <si>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</si>
  <si>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</si>
  <si>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</si>
  <si>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</si>
  <si>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</si>
  <si>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</si>
  <si>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</si>
  <si>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</si>
  <si>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</si>
  <si>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</si>
  <si>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</si>
  <si>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</si>
  <si>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</si>
  <si>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</si>
  <si>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</si>
  <si>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</si>
  <si>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</si>
  <si>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</si>
  <si>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</si>
  <si>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</si>
  <si>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</si>
  <si>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</si>
  <si>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</si>
  <si>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</si>
  <si>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</si>
  <si>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</si>
  <si>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</si>
  <si>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</si>
  <si>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</si>
  <si>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</si>
  <si>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</si>
  <si>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</si>
  <si>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</si>
  <si>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</si>
  <si>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</si>
  <si>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</si>
  <si>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</si>
  <si>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</si>
  <si>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</si>
  <si>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</si>
  <si>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</si>
  <si>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</si>
  <si>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</si>
  <si>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</si>
  <si>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</si>
  <si>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</si>
  <si>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</si>
  <si>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</si>
  <si>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</si>
  <si>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</si>
  <si>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</si>
  <si>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</si>
  <si>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</si>
  <si>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</si>
  <si>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</si>
  <si>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</si>
  <si>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</si>
  <si>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</si>
  <si>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</si>
  <si>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</si>
  <si>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</si>
  <si>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</si>
  <si>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</si>
  <si>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</si>
  <si>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</si>
  <si>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</si>
  <si>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</si>
  <si>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</si>
  <si>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</si>
  <si>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</si>
  <si>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</si>
  <si>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</si>
  <si>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</si>
  <si>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</si>
  <si>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</si>
  <si>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</si>
  <si>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</si>
  <si>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</si>
  <si>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</si>
  <si>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</si>
  <si>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</si>
  <si>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</si>
  <si>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</si>
  <si>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</si>
  <si>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</si>
  <si>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</si>
  <si>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</si>
  <si>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</si>
  <si>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</si>
  <si>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</si>
  <si>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</si>
  <si>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</si>
  <si>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</si>
  <si>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</si>
  <si>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</si>
  <si>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</si>
  <si>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</si>
  <si>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</si>
  <si>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</si>
  <si>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</si>
  <si>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</si>
  <si>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</si>
  <si>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</si>
  <si>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</si>
  <si>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</si>
  <si>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</si>
  <si>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</si>
  <si>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</si>
  <si>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</si>
  <si>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</si>
  <si>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</si>
  <si>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</si>
  <si>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</si>
  <si>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</si>
  <si>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</si>
  <si>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</si>
  <si>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</si>
  <si>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</si>
  <si>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</si>
  <si>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</si>
  <si>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</si>
  <si>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</si>
  <si>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</si>
  <si>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</si>
  <si>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</si>
  <si>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</si>
  <si>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</si>
  <si>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</si>
  <si>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</si>
  <si>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</si>
  <si>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</si>
  <si>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</si>
  <si>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</si>
  <si>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</si>
  <si>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</si>
  <si>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</si>
  <si>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</si>
  <si>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</si>
  <si>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</si>
  <si>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</si>
  <si>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</si>
  <si>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</si>
  <si>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</si>
  <si>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</si>
  <si>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</si>
  <si>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</si>
  <si>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</si>
  <si>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</si>
  <si>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</si>
  <si>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</si>
  <si>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</si>
  <si>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</si>
  <si>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</si>
  <si>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</si>
  <si>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</si>
  <si>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</si>
  <si>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</si>
  <si>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</si>
  <si>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</si>
  <si>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</si>
  <si>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</si>
  <si>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</si>
  <si>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</si>
  <si>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</si>
  <si>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</si>
  <si>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</si>
  <si>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</si>
  <si>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</si>
  <si>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</si>
  <si>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</si>
  <si>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</si>
  <si>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</si>
  <si>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</si>
  <si>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</si>
  <si>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</si>
  <si>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</si>
  <si>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</si>
  <si>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</si>
  <si>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</si>
  <si>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</si>
  <si>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</si>
  <si>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</si>
  <si>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</si>
  <si>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</si>
  <si>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</si>
  <si>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</si>
  <si>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</si>
  <si>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</si>
  <si>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</si>
  <si>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</si>
  <si>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</si>
  <si>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</si>
  <si>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</si>
  <si>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</si>
  <si>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</si>
  <si>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</si>
  <si>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</si>
  <si>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</si>
  <si>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</si>
  <si>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</si>
  <si>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</si>
  <si>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</si>
  <si>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</si>
  <si>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</si>
  <si>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</si>
  <si>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</si>
  <si>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</si>
  <si>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</si>
  <si>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</si>
  <si>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</si>
  <si>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</si>
  <si>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</si>
  <si>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</si>
  <si>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</si>
  <si>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</si>
  <si>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</si>
  <si>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</si>
  <si>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</si>
  <si>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</si>
  <si>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</si>
  <si>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</si>
  <si>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</si>
  <si>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</si>
  <si>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</si>
  <si>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</si>
  <si>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</si>
  <si>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</si>
  <si>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</si>
  <si>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</si>
  <si>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</si>
  <si>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</si>
  <si>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</si>
  <si>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</si>
  <si>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</si>
  <si>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</si>
  <si>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</si>
  <si>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</si>
  <si>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</si>
  <si>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</si>
  <si>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</si>
  <si>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</si>
  <si>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</si>
  <si>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</si>
  <si>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</si>
  <si>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</si>
  <si>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</si>
  <si>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</si>
  <si>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</si>
  <si>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</si>
  <si>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</si>
  <si>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</si>
  <si>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</si>
  <si>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</si>
  <si>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</si>
  <si>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</si>
  <si>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</si>
  <si>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</si>
  <si>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</si>
  <si>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</si>
  <si>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</si>
  <si>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</si>
  <si>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</si>
  <si>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</si>
  <si>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</si>
  <si>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</si>
  <si>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</si>
  <si>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</si>
  <si>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</si>
  <si>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</si>
  <si>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</si>
  <si>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</si>
  <si>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</si>
  <si>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</si>
  <si>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</si>
  <si>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</si>
  <si>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</si>
  <si>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</si>
  <si>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</si>
  <si>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</si>
  <si>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</si>
  <si>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</si>
  <si>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</si>
  <si>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</si>
  <si>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</si>
  <si>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</si>
  <si>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</si>
  <si>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</si>
  <si>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</si>
  <si>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</si>
  <si>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</si>
  <si>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</si>
  <si>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</si>
  <si>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</si>
  <si>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</si>
  <si>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</si>
  <si>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</si>
  <si>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</si>
  <si>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</si>
  <si>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</si>
  <si>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</si>
  <si>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</si>
  <si>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</si>
  <si>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</si>
  <si>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</si>
  <si>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</si>
  <si>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</si>
  <si>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</si>
  <si>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</si>
  <si>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</si>
  <si>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</si>
  <si>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</si>
  <si>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</si>
  <si>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</si>
  <si>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</si>
  <si>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</si>
  <si>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</si>
  <si>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</si>
  <si>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</si>
  <si>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</si>
  <si>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</si>
  <si>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</si>
  <si>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</si>
  <si>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</si>
  <si>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</si>
  <si>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</si>
  <si>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</si>
  <si>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</si>
  <si>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</si>
  <si>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</si>
  <si>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</si>
  <si>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</si>
  <si>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</si>
  <si>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</si>
  <si>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</si>
  <si>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</si>
  <si>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</si>
  <si>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</si>
  <si>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</si>
  <si>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</si>
  <si>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</si>
  <si>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</si>
  <si>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</si>
  <si>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</si>
  <si>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</si>
  <si>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</si>
  <si>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</si>
  <si>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</si>
  <si>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</si>
  <si>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</si>
  <si>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</si>
  <si>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</si>
  <si>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</si>
  <si>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</si>
  <si>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</si>
  <si>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</si>
  <si>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</si>
  <si>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</si>
  <si>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</si>
  <si>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</si>
  <si>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</si>
  <si>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</si>
  <si>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</si>
  <si>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</si>
  <si>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</si>
  <si>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</si>
  <si>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</si>
  <si>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</si>
  <si>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</si>
  <si>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</si>
  <si>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</si>
  <si>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</si>
  <si>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</si>
  <si>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</si>
  <si>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</si>
  <si>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</si>
  <si>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</si>
  <si>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</si>
  <si>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</si>
  <si>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</si>
  <si>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</si>
  <si>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</si>
  <si>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</si>
  <si>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</si>
  <si>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</si>
  <si>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</si>
  <si>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</si>
  <si>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</si>
  <si>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</si>
  <si>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</si>
  <si>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</si>
  <si>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</si>
  <si>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</si>
  <si>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</si>
  <si>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</si>
  <si>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</si>
  <si>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</si>
  <si>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</si>
  <si>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</si>
  <si>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</si>
  <si>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</si>
  <si>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</si>
  <si>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</si>
  <si>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</si>
  <si>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</si>
  <si>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</si>
  <si>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</si>
  <si>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</si>
  <si>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</si>
  <si>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</si>
  <si>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</si>
  <si>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</si>
  <si>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</si>
  <si>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</si>
  <si>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</si>
  <si>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</si>
  <si>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</si>
  <si>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</si>
  <si>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</si>
  <si>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</si>
  <si>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</si>
  <si>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</si>
  <si>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</si>
  <si>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</si>
  <si>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</si>
  <si>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</si>
  <si>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</si>
  <si>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</si>
  <si>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</si>
  <si>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</si>
  <si>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</si>
  <si>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</si>
  <si>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</si>
  <si>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</si>
  <si>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</si>
  <si>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</si>
  <si>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</si>
  <si>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</si>
  <si>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</si>
  <si>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</si>
  <si>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</si>
  <si>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</si>
  <si>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</si>
  <si>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</si>
  <si>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</si>
  <si>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</si>
  <si>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</si>
  <si>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</si>
  <si>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</si>
  <si>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</si>
  <si>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</si>
  <si>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</si>
  <si>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</si>
  <si>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</si>
  <si>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</si>
  <si>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</si>
  <si>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</si>
  <si>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</si>
  <si>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</si>
  <si>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</si>
  <si>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</si>
  <si>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</si>
  <si>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</si>
  <si>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</si>
  <si>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</si>
  <si>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</si>
  <si>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</si>
  <si>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</si>
  <si>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</si>
  <si>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</si>
  <si>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</si>
  <si>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</si>
  <si>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</si>
  <si>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</si>
  <si>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</si>
  <si>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</si>
  <si>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</si>
  <si>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</si>
  <si>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</si>
  <si>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</si>
  <si>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</si>
  <si>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</si>
  <si>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</si>
  <si>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</si>
  <si>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</si>
  <si>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</si>
  <si>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</si>
  <si>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</si>
  <si>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</si>
  <si>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</si>
  <si>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</si>
  <si>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</si>
  <si>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</si>
  <si>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</si>
  <si>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</si>
  <si>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</si>
  <si>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</si>
  <si>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</si>
  <si>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</si>
  <si>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</si>
  <si>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</si>
  <si>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</si>
  <si>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</si>
  <si>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</si>
  <si>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</si>
  <si>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</si>
  <si>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</si>
  <si>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</si>
  <si>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</si>
  <si>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</si>
  <si>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</si>
  <si>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</si>
  <si>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</si>
  <si>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</si>
  <si>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</si>
  <si>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</si>
  <si>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</si>
  <si>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</si>
  <si>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</si>
  <si>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</si>
  <si>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</si>
  <si>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</si>
  <si>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</si>
  <si>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</si>
  <si>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</si>
  <si>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</si>
  <si>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</si>
  <si>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</si>
  <si>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</si>
  <si>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</si>
  <si>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</si>
  <si>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</si>
  <si>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</si>
  <si>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</si>
  <si>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</si>
  <si>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</si>
  <si>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</si>
  <si>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</si>
  <si>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</si>
  <si>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</si>
  <si>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</si>
  <si>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</si>
  <si>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</si>
  <si>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</si>
  <si>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</si>
  <si>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</si>
  <si>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</si>
  <si>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</si>
  <si>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</si>
  <si>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</si>
  <si>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</si>
  <si>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</si>
  <si>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</si>
  <si>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</si>
  <si>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</si>
  <si>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</si>
  <si>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</si>
  <si>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</si>
  <si>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</si>
  <si>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</si>
  <si>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</si>
  <si>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</si>
  <si>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</si>
  <si>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</si>
  <si>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</si>
  <si>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</si>
  <si>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</si>
  <si>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</si>
  <si>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</si>
  <si>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</si>
  <si>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</si>
  <si>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</si>
  <si>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</si>
  <si>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</si>
  <si>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</si>
  <si>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</si>
  <si>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</si>
  <si>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</si>
  <si>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</si>
  <si>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</si>
  <si>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</si>
  <si>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</si>
  <si>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</si>
  <si>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</si>
  <si>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</si>
  <si>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</si>
  <si>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</si>
  <si>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</si>
  <si>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</si>
  <si>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</si>
  <si>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</si>
  <si>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</si>
  <si>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</si>
  <si>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</si>
  <si>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</si>
  <si>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</si>
  <si>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</si>
  <si>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</si>
  <si>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</si>
  <si>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</si>
  <si>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</si>
  <si>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</si>
  <si>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</si>
  <si>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</si>
  <si>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</si>
  <si>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</si>
  <si>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</si>
  <si>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</si>
  <si>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</si>
  <si>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</si>
  <si>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</si>
  <si>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</si>
  <si>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</si>
  <si>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</si>
  <si>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</si>
  <si>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</si>
  <si>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</si>
  <si>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</si>
  <si>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</si>
  <si>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</si>
  <si>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</si>
  <si>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</si>
  <si>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</si>
  <si>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</si>
  <si>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</si>
  <si>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</si>
  <si>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</si>
  <si>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</si>
  <si>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</si>
  <si>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</si>
  <si>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</si>
  <si>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</si>
  <si>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</si>
  <si>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</si>
  <si>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</si>
  <si>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</si>
  <si>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</si>
  <si>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</si>
  <si>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</si>
  <si>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</si>
  <si>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</si>
  <si>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</si>
  <si>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</si>
  <si>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</si>
  <si>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</si>
  <si>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</si>
  <si>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</si>
  <si>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</si>
  <si>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</si>
  <si>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</si>
  <si>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</si>
  <si>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</si>
  <si>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</si>
  <si>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</si>
  <si>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</si>
  <si>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</si>
  <si>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</si>
  <si>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</si>
  <si>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</si>
  <si>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</si>
  <si>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</si>
  <si>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</si>
  <si>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</si>
  <si>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</si>
  <si>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</si>
  <si>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</si>
  <si>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</si>
  <si>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</si>
  <si>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</si>
  <si>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</si>
  <si>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</si>
  <si>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</si>
  <si>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</si>
  <si>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</si>
  <si>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</si>
  <si>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</si>
  <si>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</si>
  <si>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</si>
  <si>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</si>
  <si>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</si>
  <si>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</si>
  <si>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</si>
  <si>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</si>
  <si>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</si>
  <si>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</si>
  <si>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</si>
  <si>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</si>
  <si>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</si>
  <si>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</si>
  <si>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</si>
  <si>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</si>
  <si>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</si>
  <si>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</si>
  <si>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</si>
  <si>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</si>
  <si>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</si>
  <si>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</si>
  <si>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</si>
  <si>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</si>
  <si>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</si>
  <si>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</si>
  <si>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</si>
  <si>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</si>
  <si>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</si>
  <si>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</si>
  <si>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</si>
  <si>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</si>
  <si>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</si>
  <si>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</si>
  <si>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</si>
  <si>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</si>
  <si>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</si>
  <si>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</si>
  <si>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</si>
  <si>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</si>
  <si>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</si>
  <si>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</si>
  <si>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</si>
  <si>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</si>
  <si>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</si>
  <si>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</si>
  <si>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</si>
  <si>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</si>
  <si>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</si>
  <si>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</si>
  <si>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</si>
  <si>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</si>
  <si>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</si>
  <si>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</si>
  <si>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</si>
  <si>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</si>
  <si>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</si>
  <si>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</si>
  <si>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</si>
  <si>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</si>
  <si>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</si>
  <si>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</si>
  <si>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</si>
  <si>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</si>
  <si>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</si>
  <si>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</si>
  <si>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</si>
  <si>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</si>
  <si>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</si>
  <si>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</si>
  <si>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</si>
  <si>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</si>
  <si>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</si>
  <si>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</si>
  <si>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</si>
  <si>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</si>
  <si>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</si>
  <si>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</si>
  <si>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</si>
  <si>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</si>
  <si>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</si>
  <si>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</si>
  <si>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</si>
  <si>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</si>
  <si>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</si>
  <si>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</si>
  <si>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</si>
  <si>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</si>
  <si>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</si>
  <si>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</si>
  <si>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</si>
  <si>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</si>
  <si>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</si>
  <si>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</si>
  <si>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</si>
  <si>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</si>
  <si>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</si>
  <si>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</si>
  <si>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</si>
  <si>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</si>
  <si>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</si>
  <si>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</si>
  <si>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</si>
  <si>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</si>
  <si>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</si>
  <si>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</si>
  <si>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</si>
  <si>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</si>
  <si>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</si>
  <si>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</si>
  <si>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</si>
  <si>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</si>
  <si>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</si>
  <si>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</si>
  <si>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</si>
  <si>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</si>
  <si>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</si>
  <si>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</si>
  <si>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</si>
  <si>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</si>
  <si>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</si>
  <si>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</si>
  <si>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</si>
  <si>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</si>
  <si>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</si>
  <si>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</si>
  <si>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</si>
  <si>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</si>
  <si>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</si>
  <si>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</si>
  <si>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</si>
  <si>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</si>
  <si>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</si>
  <si>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</si>
  <si>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</si>
  <si>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</si>
  <si>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</si>
  <si>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</si>
  <si>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</si>
  <si>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</si>
  <si>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</si>
  <si>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</si>
  <si>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</si>
  <si>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</si>
  <si>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</si>
  <si>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</si>
  <si>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</si>
  <si>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</si>
  <si>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</si>
  <si>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</si>
  <si>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</si>
  <si>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</si>
  <si>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</si>
  <si>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</si>
  <si>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</si>
  <si>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</si>
  <si>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</si>
  <si>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</si>
  <si>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</si>
  <si>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</si>
  <si>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</si>
  <si>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</si>
  <si>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</si>
  <si>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</si>
  <si>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</si>
  <si>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</si>
  <si>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</si>
  <si>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</si>
  <si>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</si>
  <si>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</si>
  <si>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</si>
  <si>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</si>
  <si>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</si>
  <si>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</si>
  <si>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</si>
  <si>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</si>
  <si>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</si>
  <si>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</si>
  <si>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</si>
  <si>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</si>
  <si>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</si>
  <si>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</si>
  <si>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</si>
  <si>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</si>
  <si>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</si>
  <si>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</si>
  <si>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</si>
  <si>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</si>
  <si>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</si>
  <si>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</si>
  <si>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</si>
  <si>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</si>
  <si>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</si>
  <si>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</si>
  <si>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</si>
  <si>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</si>
  <si>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</si>
  <si>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</si>
  <si>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</si>
  <si>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</si>
  <si>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</si>
  <si>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</si>
  <si>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</si>
  <si>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</si>
  <si>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</si>
  <si>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</si>
  <si>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</si>
  <si>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</si>
  <si>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</si>
  <si>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</si>
  <si>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</si>
  <si>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</si>
  <si>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</si>
  <si>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</si>
  <si>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</si>
  <si>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</si>
  <si>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</si>
  <si>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</si>
  <si>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</si>
  <si>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</si>
  <si>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</si>
  <si>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</si>
  <si>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</si>
  <si>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</si>
  <si>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</si>
  <si>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</si>
  <si>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</si>
  <si>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</si>
  <si>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</si>
  <si>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</si>
  <si>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</si>
  <si>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</si>
  <si>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</si>
  <si>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</si>
  <si>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</si>
  <si>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</si>
  <si>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</si>
  <si>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</si>
  <si>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</si>
  <si>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</si>
  <si>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</si>
  <si>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</si>
  <si>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</si>
  <si>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</si>
  <si>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</si>
  <si>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</si>
  <si>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</si>
  <si>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</si>
  <si>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</si>
  <si>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</si>
  <si>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</si>
  <si>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</si>
  <si>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</si>
  <si>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</si>
  <si>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</si>
  <si>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</si>
  <si>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</si>
  <si>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</si>
  <si>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</si>
  <si>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</si>
  <si>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</si>
  <si>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</si>
  <si>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</si>
  <si>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</si>
  <si>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</si>
  <si>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</si>
  <si>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</si>
  <si>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</si>
  <si>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</si>
  <si>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</si>
  <si>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</si>
  <si>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</si>
  <si>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</si>
  <si>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</si>
  <si>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</si>
  <si>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</si>
  <si>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</si>
  <si>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</si>
  <si>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</si>
  <si>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</si>
  <si>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</si>
  <si>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</si>
  <si>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</si>
  <si>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</si>
  <si>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</si>
  <si>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</si>
  <si>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</si>
  <si>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</si>
  <si>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</si>
  <si>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</si>
  <si>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</si>
  <si>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</si>
  <si>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</si>
  <si>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</si>
  <si>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</si>
  <si>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</si>
  <si>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</si>
  <si>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</si>
  <si>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</si>
  <si>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</si>
  <si>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</si>
  <si>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</si>
  <si>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</si>
  <si>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</si>
  <si>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</si>
  <si>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</si>
  <si>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</si>
  <si>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</si>
  <si>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</si>
  <si>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</si>
  <si>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</si>
  <si>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</si>
  <si>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</si>
  <si>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</si>
  <si>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</si>
  <si>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</si>
  <si>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</si>
  <si>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</si>
  <si>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</si>
  <si>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</si>
  <si>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</si>
  <si>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</si>
  <si>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</si>
  <si>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</si>
  <si>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</si>
  <si>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</si>
  <si>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</si>
  <si>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</si>
  <si>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</si>
  <si>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</si>
  <si>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</si>
  <si>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</si>
  <si>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</si>
  <si>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</si>
  <si>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</si>
  <si>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</si>
  <si>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</si>
  <si>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</si>
  <si>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</si>
  <si>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</si>
  <si>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</si>
  <si>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</si>
  <si>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</si>
  <si>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</si>
  <si>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</si>
  <si>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</si>
  <si>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</si>
  <si>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</si>
  <si>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</si>
  <si>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</si>
  <si>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</si>
  <si>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</si>
  <si>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</si>
  <si>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</si>
  <si>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</si>
  <si>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</si>
  <si>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</si>
  <si>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</si>
  <si>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</si>
  <si>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</si>
  <si>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</si>
  <si>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</si>
  <si>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</si>
  <si>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</si>
  <si>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</si>
  <si>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</si>
  <si>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</si>
  <si>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</si>
  <si>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</si>
  <si>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</si>
  <si>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</si>
  <si>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</si>
  <si>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</si>
  <si>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</si>
  <si>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</si>
  <si>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</si>
  <si>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</si>
  <si>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</si>
  <si>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</si>
  <si>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</si>
  <si>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</si>
  <si>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</si>
  <si>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</si>
  <si>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</si>
  <si>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</si>
  <si>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</si>
  <si>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</si>
  <si>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</si>
  <si>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</si>
  <si>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</si>
  <si>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</si>
  <si>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</si>
  <si>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</si>
  <si>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</si>
  <si>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</si>
  <si>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</si>
  <si>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</si>
  <si>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</si>
  <si>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</si>
  <si>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</si>
  <si>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</si>
  <si>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</si>
  <si>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</si>
  <si>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</si>
  <si>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</si>
  <si>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</si>
  <si>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</si>
  <si>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</si>
  <si>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</si>
  <si>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</si>
  <si>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</si>
  <si>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</si>
  <si>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</si>
  <si>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</si>
  <si>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</si>
  <si>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</si>
  <si>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</si>
  <si>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</si>
  <si>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</si>
  <si>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</si>
  <si>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</si>
  <si>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</si>
  <si>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</si>
  <si>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</si>
  <si>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</si>
  <si>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</si>
  <si>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</si>
  <si>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</si>
  <si>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</si>
  <si>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</si>
  <si>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</si>
  <si>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</si>
  <si>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</si>
  <si>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</si>
  <si>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</si>
  <si>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</si>
  <si>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</si>
  <si>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</si>
  <si>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</si>
  <si>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</si>
  <si>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</si>
  <si>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</si>
  <si>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</si>
  <si>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</si>
  <si>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</si>
  <si>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</si>
  <si>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</si>
  <si>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</si>
  <si>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</si>
  <si>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</si>
  <si>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</si>
  <si>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</si>
  <si>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</si>
  <si>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</si>
  <si>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</si>
  <si>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</si>
  <si>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</si>
  <si>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</si>
  <si>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</si>
  <si>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</si>
  <si>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</si>
  <si>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</si>
  <si>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</si>
  <si>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</si>
  <si>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</si>
  <si>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</si>
  <si>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</si>
  <si>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</si>
  <si>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</si>
  <si>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</si>
  <si>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</si>
  <si>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</si>
  <si>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</si>
  <si>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</si>
  <si>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</si>
  <si>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</si>
  <si>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</si>
  <si>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</si>
  <si>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</si>
  <si>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</si>
  <si>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</si>
  <si>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</si>
  <si>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</si>
  <si>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</si>
  <si>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</si>
  <si>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</si>
  <si>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</si>
  <si>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</si>
  <si>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</si>
  <si>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</si>
  <si>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</si>
  <si>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</si>
  <si>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</si>
  <si>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</si>
  <si>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</si>
  <si>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</si>
  <si>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</si>
  <si>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</si>
  <si>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</si>
  <si>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</si>
  <si>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</si>
  <si>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</si>
  <si>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</si>
  <si>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</si>
  <si>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</si>
  <si>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</si>
  <si>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</si>
  <si>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</si>
  <si>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</si>
  <si>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</si>
  <si>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</si>
  <si>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</si>
  <si>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</si>
  <si>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</si>
  <si>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</si>
  <si>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</si>
  <si>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</si>
  <si>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</si>
  <si>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</si>
  <si>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</si>
  <si>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</si>
  <si>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</si>
  <si>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</si>
  <si>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</si>
  <si>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</si>
  <si>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</si>
  <si>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</si>
  <si>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</si>
  <si>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</si>
  <si>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</si>
  <si>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</si>
  <si>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</si>
  <si>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</si>
  <si>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</si>
  <si>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</si>
  <si>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</si>
  <si>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</si>
  <si>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</si>
  <si>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</si>
  <si>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</si>
  <si>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</si>
  <si>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</si>
  <si>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</si>
  <si>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</si>
  <si>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</si>
  <si>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</si>
  <si>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</si>
  <si>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</si>
  <si>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</si>
  <si>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</si>
  <si>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</si>
  <si>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</si>
  <si>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</si>
  <si>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</si>
  <si>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</si>
  <si>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</si>
  <si>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</si>
  <si>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</si>
  <si>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</si>
  <si>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</si>
  <si>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</si>
  <si>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</si>
  <si>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</si>
  <si>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</si>
  <si>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</si>
  <si>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</si>
  <si>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</si>
  <si>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</si>
  <si>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</si>
  <si>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</si>
  <si>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</si>
  <si>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</si>
  <si>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</si>
  <si>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</si>
  <si>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</si>
  <si>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</si>
  <si>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</si>
  <si>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</si>
  <si>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</si>
  <si>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</si>
  <si>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</si>
  <si>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</si>
  <si>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</si>
  <si>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</si>
  <si>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</si>
  <si>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</si>
  <si>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</si>
  <si>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</si>
  <si>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</si>
  <si>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</si>
  <si>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</si>
  <si>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</si>
  <si>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</si>
  <si>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</si>
  <si>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</si>
  <si>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</si>
  <si>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</si>
  <si>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</si>
  <si>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</si>
  <si>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</si>
  <si>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</si>
  <si>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</si>
  <si>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</si>
  <si>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</si>
  <si>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</si>
  <si>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</si>
  <si>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</si>
  <si>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</si>
  <si>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</si>
  <si>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</si>
  <si>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</si>
  <si>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</si>
  <si>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</si>
  <si>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</si>
  <si>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</si>
  <si>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</si>
  <si>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</si>
  <si>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</si>
  <si>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</si>
  <si>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</si>
  <si>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</si>
  <si>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</si>
  <si>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</si>
  <si>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</si>
  <si>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</si>
  <si>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</si>
  <si>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</si>
  <si>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</si>
  <si>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</si>
  <si>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</si>
  <si>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</si>
  <si>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</si>
  <si>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</si>
  <si>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</si>
  <si>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</si>
  <si>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</si>
  <si>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</si>
  <si>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</si>
  <si>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</si>
  <si>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</si>
  <si>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</si>
  <si>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</si>
  <si>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</si>
  <si>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</si>
  <si>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</si>
  <si>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</si>
  <si>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</si>
  <si>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</si>
  <si>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</si>
  <si>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</si>
  <si>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</si>
  <si>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</si>
  <si>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</si>
  <si>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</si>
  <si>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</si>
  <si>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</si>
  <si>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</si>
  <si>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</si>
  <si>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</si>
  <si>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</si>
  <si>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</si>
  <si>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</si>
  <si>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</si>
  <si>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</si>
  <si>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</si>
  <si>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</si>
  <si>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</si>
  <si>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</si>
  <si>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</si>
  <si>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</si>
  <si>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</si>
  <si>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</si>
  <si>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</si>
  <si>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</si>
  <si>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</si>
  <si>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</si>
  <si>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</si>
  <si>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</si>
  <si>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</si>
  <si>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</si>
  <si>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</si>
  <si>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</si>
  <si>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</si>
  <si>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</si>
  <si>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</si>
  <si>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</si>
  <si>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</si>
  <si>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</si>
  <si>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</si>
  <si>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</si>
  <si>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</si>
  <si>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</si>
  <si>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</si>
  <si>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</si>
  <si>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</si>
  <si>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</si>
  <si>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</si>
  <si>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</si>
  <si>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</si>
  <si>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</si>
  <si>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</si>
  <si>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</si>
  <si>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</si>
  <si>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</si>
  <si>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</si>
  <si>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</si>
  <si>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</si>
  <si>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</si>
  <si>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</si>
  <si>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</si>
  <si>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</si>
  <si>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</si>
  <si>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</si>
  <si>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</si>
  <si>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</si>
  <si>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</si>
  <si>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</si>
  <si>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</si>
  <si>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</si>
  <si>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</si>
  <si>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</si>
  <si>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</si>
  <si>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</si>
  <si>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</si>
  <si>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</si>
  <si>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</si>
  <si>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</si>
  <si>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</si>
  <si>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</si>
  <si>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</si>
  <si>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</si>
  <si>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</si>
  <si>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</si>
  <si>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</si>
  <si>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</si>
  <si>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</si>
  <si>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</si>
  <si>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</si>
  <si>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</si>
  <si>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</si>
  <si>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</si>
  <si>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</si>
  <si>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</si>
  <si>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</si>
  <si>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</si>
  <si>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</si>
  <si>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</si>
  <si>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</si>
  <si>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</si>
  <si>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</si>
  <si>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</si>
  <si>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</si>
  <si>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</si>
  <si>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</si>
  <si>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</si>
  <si>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</si>
  <si>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</si>
  <si>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</si>
  <si>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</si>
  <si>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</si>
  <si>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</si>
  <si>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</si>
  <si>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</si>
  <si>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</si>
  <si>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</si>
  <si>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</si>
  <si>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</si>
  <si>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</si>
  <si>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</si>
  <si>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</si>
  <si>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</si>
  <si>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</si>
  <si>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</si>
  <si>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</si>
  <si>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</si>
  <si>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</si>
  <si>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</si>
  <si>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</si>
  <si>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</si>
  <si>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</si>
  <si>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</si>
  <si>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</si>
  <si>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</si>
  <si>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</si>
  <si>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</si>
  <si>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</si>
  <si>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</si>
  <si>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</si>
  <si>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</si>
  <si>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</si>
  <si>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</si>
  <si>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</si>
  <si>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</si>
  <si>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</si>
  <si>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</si>
  <si>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</si>
  <si>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</si>
  <si>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</si>
  <si>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</si>
  <si>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</si>
  <si>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</si>
  <si>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</si>
  <si>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</si>
  <si>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</si>
  <si>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</si>
  <si>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</si>
  <si>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</si>
  <si>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</si>
  <si>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</si>
  <si>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</si>
  <si>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</si>
  <si>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</si>
  <si>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</si>
  <si>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</si>
  <si>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</si>
  <si>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</si>
  <si>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</si>
  <si>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</si>
  <si>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</si>
  <si>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</si>
  <si>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</si>
  <si>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</si>
  <si>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</si>
  <si>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</si>
  <si>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</si>
  <si>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</si>
  <si>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</si>
  <si>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</si>
  <si>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</si>
  <si>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</si>
  <si>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</si>
  <si>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</si>
  <si>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</si>
  <si>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</si>
  <si>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</si>
  <si>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</si>
  <si>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</si>
  <si>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</si>
  <si>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</si>
  <si>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</si>
  <si>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</si>
  <si>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</si>
  <si>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</si>
  <si>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</si>
  <si>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</si>
  <si>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</si>
  <si>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</si>
  <si>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</si>
  <si>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</si>
  <si>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</si>
  <si>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</si>
  <si>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</si>
  <si>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</si>
  <si>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</si>
  <si>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</si>
  <si>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</si>
  <si>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</si>
  <si>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</si>
  <si>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</si>
  <si>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</si>
  <si>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</si>
  <si>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</si>
  <si>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</si>
  <si>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</si>
  <si>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</si>
  <si>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</si>
  <si>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</si>
  <si>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</si>
  <si>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</si>
  <si>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</si>
  <si>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</si>
  <si>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</si>
  <si>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</si>
  <si>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</si>
  <si>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</si>
  <si>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</si>
  <si>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</si>
  <si>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</si>
  <si>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</si>
  <si>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</si>
  <si>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</si>
  <si>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</si>
  <si>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</si>
  <si>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</si>
  <si>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</si>
  <si>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</si>
  <si>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</si>
  <si>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</si>
  <si>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</si>
  <si>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</si>
  <si>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</si>
  <si>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</si>
  <si>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</si>
  <si>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</si>
  <si>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</si>
  <si>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</si>
  <si>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</si>
  <si>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</si>
  <si>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</si>
  <si>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</si>
  <si>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</si>
  <si>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</si>
  <si>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</si>
  <si>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</si>
  <si>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</si>
  <si>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</si>
  <si>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</si>
  <si>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</si>
  <si>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</si>
  <si>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</si>
  <si>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</si>
  <si>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</si>
  <si>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</si>
  <si>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</si>
  <si>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</si>
  <si>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</si>
  <si>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</si>
  <si>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</si>
  <si>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</si>
  <si>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</si>
  <si>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</si>
  <si>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</si>
  <si>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</si>
  <si>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</si>
  <si>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</si>
  <si>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</si>
  <si>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</si>
  <si>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</si>
  <si>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</si>
  <si>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</si>
  <si>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</si>
  <si>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</si>
  <si>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</si>
  <si>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</si>
  <si>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</si>
  <si>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</si>
  <si>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</si>
  <si>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</si>
  <si>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</si>
  <si>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</si>
  <si>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</si>
  <si>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</si>
  <si>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</si>
  <si>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</si>
  <si>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</si>
  <si>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</si>
  <si>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</si>
  <si>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</si>
  <si>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</si>
  <si>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</si>
  <si>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</si>
  <si>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</si>
  <si>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</si>
  <si>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</si>
  <si>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</si>
  <si>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</si>
  <si>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</si>
  <si>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</si>
  <si>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</si>
  <si>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</si>
  <si>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</si>
  <si>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</si>
  <si>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</si>
  <si>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</si>
  <si>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</si>
  <si>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</si>
  <si>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</si>
  <si>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</si>
  <si>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</si>
  <si>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</si>
  <si>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</si>
  <si>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</si>
  <si>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</si>
  <si>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</si>
  <si>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</si>
  <si>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</si>
  <si>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</si>
  <si>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</si>
  <si>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</si>
  <si>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</si>
  <si>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</si>
  <si>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</si>
  <si>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</si>
  <si>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</si>
  <si>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</si>
  <si>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</si>
  <si>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</si>
  <si>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</si>
  <si>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</si>
  <si>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</si>
  <si>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</si>
  <si>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</si>
  <si>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</si>
  <si>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</si>
  <si>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</si>
  <si>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</si>
  <si>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</si>
  <si>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</si>
  <si>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</si>
  <si>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</si>
  <si>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</si>
  <si>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</si>
  <si>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</si>
  <si>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</si>
  <si>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</si>
  <si>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</si>
  <si>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</si>
  <si>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</si>
  <si>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</si>
  <si>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</si>
  <si>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</si>
  <si>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</si>
  <si>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</si>
  <si>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</si>
  <si>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</si>
  <si>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</si>
  <si>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</si>
  <si>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</si>
  <si>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</si>
  <si>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</si>
  <si>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</si>
  <si>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</si>
  <si>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</si>
  <si>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</si>
  <si>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</si>
  <si>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</si>
  <si>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</si>
  <si>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</si>
  <si>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</si>
  <si>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</si>
  <si>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</si>
  <si>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</si>
  <si>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</si>
  <si>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</si>
  <si>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</si>
  <si>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</si>
  <si>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</si>
  <si>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</si>
  <si>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</si>
  <si>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</si>
  <si>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</si>
  <si>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</si>
  <si>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</si>
  <si>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</si>
  <si>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</si>
  <si>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</si>
  <si>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</si>
  <si>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</si>
  <si>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</si>
  <si>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</si>
  <si>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</si>
  <si>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</si>
  <si>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</si>
  <si>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</si>
  <si>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</si>
  <si>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</si>
  <si>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</si>
  <si>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</si>
  <si>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</si>
  <si>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</si>
  <si>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</si>
  <si>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</si>
  <si>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</si>
  <si>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</si>
  <si>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</si>
  <si>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</si>
  <si>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</si>
  <si>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</si>
  <si>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</si>
  <si>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</si>
  <si>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</si>
  <si>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</si>
  <si>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</si>
  <si>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</si>
  <si>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</si>
  <si>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</si>
  <si>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</si>
  <si>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</si>
  <si>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</si>
  <si>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</si>
  <si>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</si>
  <si>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</si>
  <si>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</si>
  <si>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</si>
  <si>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</si>
  <si>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</si>
  <si>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</si>
  <si>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</si>
  <si>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</si>
  <si>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</si>
  <si>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</si>
  <si>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</si>
  <si>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</si>
  <si>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</si>
  <si>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</si>
  <si>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</si>
  <si>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</si>
  <si>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</si>
  <si>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</si>
  <si>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</si>
  <si>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</si>
  <si>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</si>
  <si>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</si>
  <si>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</si>
  <si>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</si>
  <si>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</si>
  <si>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</si>
  <si>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</si>
  <si>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</si>
  <si>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</si>
  <si>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</si>
  <si>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</si>
  <si>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</si>
  <si>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</si>
  <si>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</si>
  <si>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</si>
  <si>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</si>
  <si>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</si>
  <si>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</si>
  <si>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</si>
  <si>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</si>
  <si>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</si>
  <si>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</si>
  <si>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</si>
  <si>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</si>
  <si>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</si>
  <si>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</si>
  <si>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</si>
  <si>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</si>
  <si>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</si>
  <si>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</si>
  <si>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</si>
  <si>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</si>
  <si>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</si>
  <si>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</si>
  <si>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</si>
  <si>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</si>
  <si>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</si>
  <si>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</si>
  <si>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</si>
  <si>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</si>
  <si>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</si>
  <si>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</si>
  <si>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</si>
  <si>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</si>
  <si>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</si>
  <si>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</si>
  <si>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</si>
  <si>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</si>
  <si>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</si>
  <si>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</si>
  <si>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</si>
  <si>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</si>
  <si>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</si>
  <si>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</si>
  <si>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</si>
  <si>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</si>
  <si>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</si>
  <si>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</si>
  <si>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</si>
  <si>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</si>
  <si>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</si>
  <si>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</si>
  <si>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</si>
  <si>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</si>
  <si>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</si>
  <si>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</si>
  <si>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</si>
  <si>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</si>
  <si>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</si>
  <si>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</si>
  <si>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</si>
  <si>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</si>
  <si>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</si>
  <si>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</si>
  <si>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</si>
  <si>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</si>
  <si>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</si>
  <si>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</si>
  <si>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</si>
  <si>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</si>
  <si>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</si>
  <si>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</si>
  <si>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</si>
  <si>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</si>
  <si>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</si>
  <si>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</si>
  <si>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</si>
  <si>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</si>
  <si>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</si>
  <si>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</si>
  <si>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</si>
  <si>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</si>
  <si>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</si>
  <si>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</si>
  <si>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</si>
  <si>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</si>
  <si>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</si>
  <si>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</si>
  <si>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</si>
  <si>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</si>
  <si>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</si>
  <si>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</si>
  <si>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</si>
  <si>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</si>
  <si>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</si>
  <si>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</si>
  <si>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</si>
  <si>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</si>
  <si>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</si>
  <si>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</si>
  <si>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</si>
  <si>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</si>
  <si>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</si>
  <si>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</si>
  <si>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</si>
  <si>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</si>
  <si>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</si>
  <si>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</si>
  <si>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</si>
  <si>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</si>
  <si>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</si>
  <si>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</si>
  <si>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</si>
  <si>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</si>
  <si>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</si>
  <si>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</si>
  <si>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</si>
  <si>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</si>
  <si>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</si>
  <si>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</si>
  <si>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</si>
  <si>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</si>
  <si>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</si>
  <si>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</si>
  <si>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</si>
  <si>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</si>
  <si>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</si>
  <si>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</si>
  <si>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</si>
  <si>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</si>
  <si>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</si>
  <si>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</si>
  <si>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</si>
  <si>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</si>
  <si>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</si>
  <si>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</si>
  <si>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</si>
  <si>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</si>
  <si>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</si>
  <si>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</si>
  <si>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</si>
  <si>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</si>
  <si>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</si>
  <si>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</si>
  <si>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</si>
  <si>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</si>
  <si>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</si>
  <si>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</si>
  <si>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</si>
  <si>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</si>
  <si>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</si>
  <si>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</si>
  <si>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</si>
  <si>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</si>
  <si>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</si>
  <si>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</si>
  <si>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</si>
  <si>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</si>
  <si>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</si>
  <si>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</si>
  <si>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</si>
  <si>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</si>
  <si>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</si>
  <si>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</si>
  <si>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</si>
  <si>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</si>
  <si>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</si>
  <si>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</si>
  <si>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</si>
  <si>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</si>
  <si>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</si>
  <si>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</si>
  <si>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</si>
  <si>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</si>
  <si>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</si>
  <si>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</si>
  <si>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</si>
  <si>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</si>
  <si>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</si>
  <si>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</si>
  <si>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</si>
  <si>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</si>
  <si>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</si>
  <si>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</si>
  <si>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</si>
  <si>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</si>
  <si>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</si>
  <si>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</si>
  <si>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</si>
  <si>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</si>
  <si>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</si>
  <si>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</si>
  <si>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</si>
  <si>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</si>
  <si>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</si>
  <si>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</si>
  <si>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</si>
  <si>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</si>
  <si>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</si>
  <si>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</si>
  <si>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</si>
  <si>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</si>
  <si>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</si>
  <si>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</si>
  <si>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</si>
  <si>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</si>
  <si>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</si>
  <si>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</si>
  <si>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</si>
  <si>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</si>
  <si>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</si>
  <si>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</si>
  <si>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</si>
  <si>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</si>
  <si>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</si>
  <si>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</si>
  <si>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</si>
  <si>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</si>
  <si>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</si>
  <si>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</si>
  <si>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</si>
  <si>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</si>
  <si>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</si>
  <si>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</si>
  <si>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</si>
  <si>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</si>
  <si>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</si>
  <si>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</si>
  <si>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</si>
  <si>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</si>
  <si>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</si>
  <si>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</si>
  <si>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</si>
  <si>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</si>
  <si>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</si>
  <si>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</si>
  <si>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</si>
  <si>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</si>
  <si>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</si>
  <si>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</si>
  <si>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</si>
  <si>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</si>
  <si>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</si>
  <si>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</si>
  <si>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</si>
  <si>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</si>
  <si>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</si>
  <si>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</si>
  <si>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</si>
  <si>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</si>
  <si>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</si>
  <si>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</si>
  <si>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</si>
  <si>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</si>
  <si>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</si>
  <si>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</si>
  <si>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</si>
  <si>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</si>
  <si>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</si>
  <si>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</si>
  <si>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</si>
  <si>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</si>
  <si>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</si>
  <si>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</si>
  <si>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</si>
  <si>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</si>
  <si>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</si>
  <si>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</si>
  <si>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</si>
  <si>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</si>
  <si>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</si>
  <si>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</si>
  <si>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</si>
  <si>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</si>
  <si>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</si>
  <si>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</si>
  <si>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</si>
  <si>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</si>
  <si>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</si>
  <si>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</si>
  <si>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</si>
  <si>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</si>
  <si>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</si>
  <si>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</si>
  <si>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</si>
  <si>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</si>
  <si>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</si>
  <si>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</si>
  <si>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</si>
  <si>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</si>
  <si>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</si>
  <si>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</si>
  <si>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</si>
  <si>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</si>
  <si>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</si>
  <si>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</si>
  <si>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</si>
  <si>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</si>
  <si>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</si>
  <si>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</si>
  <si>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</si>
  <si>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</si>
  <si>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</si>
  <si>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</si>
  <si>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</si>
  <si>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</si>
  <si>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</si>
  <si>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</si>
  <si>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</si>
  <si>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</si>
  <si>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</si>
  <si>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</si>
  <si>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</si>
  <si>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</si>
  <si>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</si>
  <si>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</si>
  <si>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</si>
  <si>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</si>
  <si>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</si>
  <si>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</si>
  <si>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</si>
  <si>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</si>
  <si>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</si>
  <si>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</si>
  <si>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</si>
  <si>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</si>
  <si>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</si>
  <si>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</si>
  <si>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</si>
  <si>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</si>
  <si>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</si>
  <si>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</si>
  <si>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</si>
  <si>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</si>
  <si>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</si>
  <si>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</si>
  <si>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</si>
  <si>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</si>
  <si>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</si>
  <si>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</si>
  <si>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</si>
  <si>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</si>
  <si>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</si>
  <si>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</si>
  <si>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</si>
  <si>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</si>
  <si>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</si>
  <si>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</si>
  <si>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</si>
  <si>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</si>
  <si>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</si>
  <si>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</si>
  <si>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</si>
  <si>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</si>
  <si>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</si>
  <si>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</si>
  <si>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</si>
  <si>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</si>
  <si>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</si>
  <si>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</si>
  <si>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</si>
  <si>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</si>
  <si>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</si>
  <si>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</si>
  <si>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</si>
  <si>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</si>
  <si>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</si>
  <si>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</si>
  <si>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</si>
  <si>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</si>
  <si>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</si>
  <si>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</si>
  <si>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</si>
  <si>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</si>
  <si>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</si>
  <si>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</si>
  <si>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</si>
  <si>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</si>
  <si>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</si>
  <si>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</si>
  <si>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</si>
  <si>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</si>
  <si>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</si>
  <si>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</si>
  <si>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</si>
  <si>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</si>
  <si>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</si>
  <si>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</si>
  <si>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</si>
  <si>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</si>
  <si>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</si>
  <si>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</si>
  <si>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</si>
  <si>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</si>
  <si>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</si>
  <si>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</si>
  <si>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</si>
  <si>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</si>
  <si>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</si>
  <si>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</si>
  <si>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</si>
  <si>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</si>
  <si>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</si>
  <si>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</si>
  <si>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</si>
  <si>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</si>
  <si>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</si>
  <si>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</si>
  <si>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</si>
  <si>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</si>
  <si>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</si>
  <si>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</si>
  <si>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</si>
  <si>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</si>
  <si>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</si>
  <si>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</si>
  <si>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</si>
  <si>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</si>
  <si>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</si>
  <si>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</si>
  <si>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</si>
  <si>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</si>
  <si>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</si>
  <si>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</si>
  <si>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</si>
  <si>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</si>
  <si>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</si>
  <si>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</si>
  <si>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</si>
  <si>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</si>
  <si>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</si>
  <si>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</si>
  <si>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</si>
  <si>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</si>
  <si>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</si>
  <si>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</si>
  <si>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</si>
  <si>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</si>
  <si>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</si>
  <si>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</si>
  <si>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</si>
  <si>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</si>
  <si>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</si>
  <si>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</si>
  <si>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</si>
  <si>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</si>
  <si>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</si>
  <si>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</si>
  <si>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</si>
  <si>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</si>
  <si>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</si>
  <si>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</si>
  <si>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</si>
  <si>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</si>
  <si>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</si>
  <si>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</si>
  <si>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</si>
  <si>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</si>
  <si>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</si>
  <si>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</si>
  <si>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</si>
  <si>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</si>
  <si>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</si>
  <si>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</si>
  <si>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</si>
  <si>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</si>
  <si>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</si>
  <si>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</si>
  <si>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</si>
  <si>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</si>
  <si>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</si>
  <si>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</si>
  <si>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</si>
  <si>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</si>
  <si>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</si>
  <si>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</si>
  <si>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</si>
  <si>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</si>
  <si>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</si>
  <si>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</si>
  <si>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</si>
  <si>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</si>
  <si>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</si>
  <si>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</si>
  <si>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</si>
  <si>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</si>
  <si>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</si>
  <si>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</si>
  <si>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</si>
  <si>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</si>
  <si>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</si>
  <si>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</si>
  <si>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</si>
  <si>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</si>
  <si>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</si>
  <si>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</si>
  <si>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</si>
  <si>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</si>
  <si>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</si>
  <si>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</si>
  <si>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</si>
  <si>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</si>
  <si>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</si>
  <si>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</si>
  <si>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</si>
  <si>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</si>
  <si>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</si>
  <si>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</si>
  <si>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</si>
  <si>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</si>
  <si>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</si>
  <si>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</si>
  <si>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</si>
  <si>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</si>
  <si>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</si>
  <si>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</si>
  <si>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</si>
  <si>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</si>
  <si>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</si>
  <si>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</si>
  <si>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</si>
  <si>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</si>
  <si>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</si>
  <si>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</si>
  <si>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</si>
  <si>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</si>
  <si>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</si>
  <si>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</si>
  <si>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</si>
  <si>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</si>
  <si>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</si>
  <si>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</si>
  <si>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</si>
  <si>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</si>
  <si>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</si>
  <si>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</si>
  <si>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</si>
  <si>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</si>
  <si>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</si>
  <si>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</si>
  <si>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</si>
  <si>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</si>
  <si>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</si>
  <si>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</si>
  <si>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</si>
  <si>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</si>
  <si>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</si>
  <si>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</si>
  <si>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</si>
  <si>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</si>
  <si>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</si>
  <si>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</si>
  <si>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</si>
  <si>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</si>
  <si>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</si>
  <si>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</si>
  <si>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</si>
  <si>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</si>
  <si>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</si>
  <si>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</si>
  <si>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</si>
  <si>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</si>
  <si>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</si>
  <si>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</si>
  <si>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</si>
  <si>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</si>
  <si>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</si>
  <si>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</si>
  <si>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</si>
  <si>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</si>
  <si>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</si>
  <si>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</si>
  <si>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</si>
  <si>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</si>
  <si>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</si>
  <si>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</si>
  <si>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</si>
  <si>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</si>
  <si>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</si>
  <si>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</si>
  <si>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</si>
  <si>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</si>
  <si>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</si>
  <si>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</si>
  <si>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</si>
  <si>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</si>
  <si>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</si>
  <si>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</si>
  <si>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</si>
  <si>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</si>
  <si>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</si>
  <si>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</si>
  <si>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</si>
  <si>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</si>
  <si>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</si>
  <si>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</si>
  <si>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</si>
  <si>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</si>
  <si>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</si>
  <si>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</si>
  <si>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</si>
  <si>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</si>
  <si>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</si>
  <si>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</si>
  <si>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</si>
  <si>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</si>
  <si>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</si>
  <si>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</si>
  <si>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</si>
  <si>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</si>
  <si>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</si>
  <si>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</si>
  <si>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</si>
  <si>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</si>
  <si>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</si>
  <si>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</si>
  <si>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</si>
  <si>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</si>
  <si>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</si>
  <si>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</si>
  <si>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</si>
  <si>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</si>
  <si>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</si>
  <si>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</si>
  <si>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</si>
  <si>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</si>
  <si>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</si>
  <si>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</si>
  <si>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</si>
  <si>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</si>
  <si>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</si>
  <si>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</si>
  <si>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</si>
  <si>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</si>
  <si>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</si>
  <si>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</si>
  <si>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</si>
  <si>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</si>
  <si>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</si>
  <si>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</si>
  <si>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</si>
  <si>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</si>
  <si>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</si>
  <si>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</si>
  <si>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</si>
  <si>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</si>
  <si>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</si>
  <si>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</si>
  <si>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</si>
  <si>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</si>
  <si>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</si>
  <si>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</si>
  <si>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</si>
  <si>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</si>
  <si>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</si>
  <si>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</si>
  <si>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</si>
  <si>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</si>
  <si>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</si>
  <si>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</si>
  <si>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</si>
  <si>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</si>
  <si>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</si>
  <si>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</si>
  <si>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</si>
  <si>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</si>
  <si>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</si>
  <si>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</si>
  <si>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</si>
  <si>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</si>
  <si>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</si>
  <si>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</si>
  <si>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</si>
  <si>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</si>
  <si>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</si>
  <si>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</si>
  <si>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</si>
  <si>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</si>
  <si>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</si>
  <si>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</si>
  <si>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</si>
  <si>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</si>
  <si>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</si>
  <si>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</si>
  <si>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</si>
  <si>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</si>
  <si>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</si>
  <si>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</si>
  <si>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</si>
  <si>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</si>
  <si>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</si>
  <si>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</si>
  <si>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</si>
  <si>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</si>
  <si>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</si>
  <si>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</si>
  <si>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</si>
  <si>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</si>
  <si>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</si>
  <si>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</si>
  <si>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</si>
  <si>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</si>
  <si>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</si>
  <si>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</si>
  <si>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</si>
  <si>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</si>
  <si>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</si>
  <si>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</si>
  <si>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</si>
  <si>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</si>
  <si>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</si>
  <si>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</si>
  <si>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</si>
  <si>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</si>
  <si>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</si>
  <si>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</si>
  <si>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</si>
  <si>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</si>
  <si>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</si>
  <si>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</si>
  <si>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</si>
  <si>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</si>
  <si>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</si>
  <si>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</si>
  <si>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</si>
  <si>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</si>
  <si>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</si>
  <si>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</si>
  <si>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</si>
  <si>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</si>
  <si>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</si>
  <si>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</si>
  <si>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</si>
  <si>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</si>
  <si>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</si>
  <si>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</si>
  <si>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</si>
  <si>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</si>
  <si>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</si>
  <si>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</si>
  <si>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</si>
  <si>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</si>
  <si>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</si>
  <si>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</si>
  <si>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</si>
  <si>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</si>
  <si>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</si>
  <si>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</si>
  <si>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</si>
  <si>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</si>
  <si>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</si>
  <si>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</si>
  <si>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</si>
  <si>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</si>
  <si>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</si>
  <si>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</si>
  <si>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</si>
  <si>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</si>
  <si>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</si>
  <si>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</si>
  <si>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</si>
  <si>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</si>
  <si>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</si>
  <si>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</si>
  <si>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</si>
  <si>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</si>
  <si>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</si>
  <si>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</si>
  <si>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</si>
  <si>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</si>
  <si>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</si>
  <si>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</si>
  <si>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</si>
  <si>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</si>
  <si>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</si>
  <si>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</si>
  <si>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</si>
  <si>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</si>
  <si>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</si>
  <si>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</si>
  <si>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</si>
  <si>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</si>
  <si>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</si>
  <si>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</si>
  <si>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</si>
  <si>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</si>
  <si>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</si>
  <si>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</si>
  <si>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</si>
  <si>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</si>
  <si>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</si>
  <si>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</si>
  <si>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</si>
  <si>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</si>
  <si>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</si>
  <si>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</si>
  <si>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</si>
  <si>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</si>
  <si>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</si>
  <si>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</si>
  <si>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</si>
  <si>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</si>
  <si>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</si>
  <si>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</si>
  <si>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</si>
  <si>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</si>
  <si>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</si>
  <si>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</si>
  <si>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</si>
  <si>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</si>
  <si>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</si>
  <si>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</si>
  <si>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</si>
  <si>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</si>
  <si>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</si>
  <si>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</si>
  <si>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</si>
  <si>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</si>
  <si>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</si>
  <si>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</si>
  <si>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</si>
  <si>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</si>
  <si>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</si>
  <si>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</si>
  <si>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</si>
  <si>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</si>
  <si>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</si>
  <si>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</si>
  <si>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</si>
  <si>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</si>
  <si>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</si>
  <si>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</si>
  <si>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</si>
  <si>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</si>
  <si>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</si>
  <si>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</si>
  <si>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</si>
  <si>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</si>
  <si>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</si>
  <si>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</si>
  <si>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</si>
  <si>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</si>
  <si>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</si>
  <si>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</si>
  <si>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</si>
  <si>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</si>
  <si>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</si>
  <si>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</si>
  <si>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</si>
  <si>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</si>
  <si>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</si>
  <si>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</si>
  <si>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</si>
  <si>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</si>
  <si>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</si>
  <si>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</si>
  <si>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</si>
  <si>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</si>
  <si>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</si>
  <si>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</si>
  <si>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</si>
  <si>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</si>
  <si>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</si>
  <si>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</si>
  <si>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</si>
  <si>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</si>
  <si>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</si>
  <si>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</si>
  <si>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</si>
  <si>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</si>
  <si>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</si>
  <si>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</si>
  <si>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</si>
  <si>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</si>
  <si>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</si>
  <si>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</si>
  <si>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</si>
  <si>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</si>
  <si>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</si>
  <si>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</si>
  <si>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</si>
  <si>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</si>
  <si>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</si>
  <si>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</si>
  <si>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</si>
  <si>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</si>
  <si>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</si>
  <si>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</si>
  <si>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</si>
  <si>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</si>
  <si>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</si>
  <si>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</si>
  <si>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</si>
  <si>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</si>
  <si>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</si>
  <si>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</si>
  <si>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</si>
  <si>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</si>
  <si>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</si>
  <si>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</si>
  <si>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</si>
  <si>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</si>
  <si>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</si>
  <si>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</si>
  <si>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</si>
  <si>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</si>
  <si>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</si>
  <si>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</si>
  <si>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</si>
  <si>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</si>
  <si>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</si>
  <si>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</si>
  <si>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</si>
  <si>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</si>
  <si>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</si>
  <si>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</si>
  <si>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</si>
  <si>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</si>
  <si>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</si>
  <si>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</si>
  <si>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</si>
  <si>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</si>
  <si>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</si>
  <si>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</si>
  <si>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</si>
  <si>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</si>
  <si>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</si>
  <si>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</si>
  <si>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</si>
  <si>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</si>
  <si>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</si>
  <si>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</si>
  <si>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</si>
  <si>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</si>
  <si>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</si>
  <si>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</si>
  <si>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</si>
  <si>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</si>
  <si>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</si>
  <si>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</si>
  <si>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</si>
  <si>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</si>
  <si>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</si>
  <si>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</si>
  <si>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</si>
  <si>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</si>
  <si>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</si>
  <si>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</si>
  <si>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</si>
  <si>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</si>
  <si>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</si>
  <si>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</si>
  <si>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</si>
  <si>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</si>
  <si>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</si>
  <si>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</si>
  <si>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</si>
  <si>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</si>
  <si>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</si>
  <si>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</si>
  <si>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</si>
  <si>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</si>
  <si>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</si>
  <si>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</si>
  <si>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</si>
  <si>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</si>
  <si>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</si>
  <si>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</si>
  <si>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</si>
  <si>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</si>
  <si>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</si>
  <si>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</si>
  <si>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</si>
  <si>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</si>
  <si>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</si>
  <si>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</si>
  <si>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</si>
  <si>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</si>
  <si>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</si>
  <si>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</si>
  <si>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</si>
  <si>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</si>
  <si>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</si>
  <si>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</si>
  <si>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</si>
  <si>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</si>
  <si>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</si>
  <si>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</si>
  <si>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</si>
  <si>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</si>
  <si>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</si>
  <si>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</si>
  <si>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</si>
  <si>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</si>
  <si>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</si>
  <si>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</si>
  <si>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</si>
  <si>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</si>
  <si>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</si>
  <si>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</si>
  <si>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</si>
  <si>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</si>
  <si>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</si>
  <si>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</si>
  <si>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</si>
  <si>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</si>
  <si>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</si>
  <si>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</si>
  <si>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</si>
  <si>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</si>
  <si>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</si>
  <si>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</si>
  <si>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</si>
  <si>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</si>
  <si>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</si>
  <si>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</si>
  <si>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</si>
  <si>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</si>
  <si>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</si>
  <si>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</si>
  <si>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</si>
  <si>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</si>
  <si>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</si>
  <si>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</si>
  <si>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</si>
  <si>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</si>
  <si>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</si>
  <si>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</si>
  <si>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</si>
  <si>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</si>
  <si>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</si>
  <si>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</si>
  <si>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</si>
  <si>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</si>
  <si>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</si>
  <si>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</si>
  <si>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</si>
  <si>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</si>
  <si>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</si>
  <si>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</si>
  <si>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</si>
  <si>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</si>
  <si>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</si>
  <si>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</si>
  <si>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</si>
  <si>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</si>
  <si>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</si>
  <si>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</si>
  <si>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</si>
  <si>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</si>
  <si>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</si>
  <si>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</si>
  <si>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</si>
  <si>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</si>
  <si>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</si>
  <si>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</si>
  <si>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</si>
  <si>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</si>
  <si>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</si>
  <si>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</si>
  <si>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</si>
  <si>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</si>
  <si>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</si>
  <si>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</si>
  <si>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</si>
  <si>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</si>
  <si>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</si>
  <si>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</si>
  <si>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</si>
  <si>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</si>
  <si>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</si>
  <si>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</si>
  <si>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</si>
  <si>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</si>
  <si>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</si>
  <si>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</si>
  <si>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</si>
  <si>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</si>
  <si>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</si>
  <si>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</si>
  <si>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</si>
  <si>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</si>
  <si>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</si>
  <si>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</si>
  <si>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</si>
  <si>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</si>
  <si>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</si>
  <si>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</si>
  <si>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</si>
  <si>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</si>
  <si>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</si>
  <si>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</si>
  <si>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</si>
  <si>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</si>
  <si>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</si>
  <si>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</si>
  <si>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</si>
  <si>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</si>
  <si>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</si>
  <si>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</si>
  <si>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</si>
  <si>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</si>
  <si>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</si>
  <si>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</si>
  <si>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</si>
  <si>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</si>
  <si>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</si>
  <si>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</si>
  <si>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</si>
  <si>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</si>
  <si>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</si>
  <si>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</si>
  <si>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</si>
  <si>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</si>
  <si>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</si>
  <si>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</si>
  <si>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</si>
  <si>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</si>
  <si>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</si>
  <si>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</si>
  <si>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</si>
  <si>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</si>
  <si>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</si>
  <si>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</si>
  <si>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</si>
  <si>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</si>
  <si>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</si>
  <si>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</si>
  <si>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</si>
  <si>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</si>
  <si>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</si>
  <si>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</si>
  <si>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</si>
  <si>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</si>
  <si>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</si>
  <si>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</si>
  <si>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</si>
  <si>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</si>
  <si>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</si>
  <si>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</si>
  <si>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</si>
  <si>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</si>
  <si>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</si>
  <si>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</si>
  <si>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</si>
  <si>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</si>
  <si>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</si>
  <si>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</si>
  <si>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</si>
  <si>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</si>
  <si>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</si>
  <si>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</si>
  <si>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</si>
  <si>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</si>
  <si>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</si>
  <si>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</si>
  <si>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</si>
  <si>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</si>
  <si>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</si>
  <si>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</si>
  <si>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</si>
  <si>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</si>
  <si>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</si>
  <si>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</si>
  <si>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</si>
  <si>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</si>
  <si>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</si>
  <si>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</si>
  <si>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</si>
  <si>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</si>
  <si>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</si>
  <si>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</si>
  <si>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</si>
  <si>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</si>
  <si>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</si>
  <si>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</si>
  <si>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</si>
  <si>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</si>
  <si>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</si>
  <si>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</si>
  <si>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</si>
  <si>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</si>
  <si>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</si>
  <si>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</si>
  <si>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</si>
  <si>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</si>
  <si>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</si>
  <si>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</si>
  <si>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</si>
  <si>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</si>
  <si>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</si>
  <si>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</si>
  <si>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</si>
  <si>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</si>
  <si>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</si>
  <si>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</si>
  <si>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</si>
  <si>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</si>
  <si>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</si>
  <si>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</si>
  <si>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</si>
  <si>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</si>
  <si>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</si>
  <si>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</si>
  <si>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</si>
  <si>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</si>
  <si>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</si>
  <si>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</si>
  <si>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</si>
  <si>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</si>
  <si>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</si>
  <si>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</si>
  <si>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</si>
  <si>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</si>
  <si>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</si>
  <si>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</si>
  <si>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</si>
  <si>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</si>
  <si>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</si>
  <si>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</si>
  <si>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</si>
  <si>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</si>
  <si>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</si>
  <si>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</si>
  <si>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</si>
  <si>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</si>
  <si>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</si>
  <si>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</si>
  <si>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</si>
  <si>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</si>
  <si>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</si>
  <si>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</si>
  <si>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</si>
  <si>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</si>
  <si>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</si>
  <si>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</si>
  <si>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</si>
  <si>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</si>
  <si>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</si>
  <si>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</si>
  <si>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</si>
  <si>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</si>
  <si>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</si>
  <si>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</si>
  <si>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</si>
  <si>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</si>
  <si>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</si>
  <si>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</si>
  <si>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</si>
  <si>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</si>
  <si>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</si>
  <si>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</si>
  <si>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</si>
  <si>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</si>
  <si>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</si>
  <si>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</si>
  <si>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</si>
  <si>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</si>
  <si>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</si>
  <si>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</si>
  <si>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</si>
  <si>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</si>
  <si>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</si>
  <si>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</si>
  <si>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</si>
  <si>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</si>
  <si>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</si>
  <si>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</si>
  <si>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</si>
  <si>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</si>
  <si>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</si>
  <si>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</si>
  <si>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</si>
  <si>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</si>
  <si>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</si>
  <si>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</si>
  <si>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</si>
  <si>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</si>
  <si>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</si>
  <si>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</si>
  <si>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</si>
  <si>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</si>
  <si>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</si>
  <si>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</si>
  <si>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</si>
  <si>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</si>
  <si>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</si>
  <si>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</si>
  <si>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</si>
  <si>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</si>
  <si>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</si>
  <si>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</si>
  <si>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</si>
  <si>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</si>
  <si>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</si>
  <si>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</si>
  <si>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</si>
  <si>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</si>
  <si>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</si>
  <si>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</si>
  <si>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</si>
  <si>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</si>
  <si>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</si>
  <si>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</si>
  <si>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</si>
  <si>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</si>
  <si>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</si>
  <si>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</si>
  <si>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</si>
  <si>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</si>
  <si>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</si>
  <si>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</si>
  <si>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</si>
  <si>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</si>
  <si>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</si>
  <si>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</si>
  <si>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</si>
  <si>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</si>
  <si>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</si>
  <si>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</si>
  <si>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</si>
  <si>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</si>
  <si>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</si>
  <si>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</si>
  <si>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</si>
  <si>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</si>
  <si>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</si>
  <si>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</si>
  <si>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</si>
  <si>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</si>
  <si>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</si>
  <si>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</si>
  <si>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</si>
  <si>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</si>
  <si>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</si>
  <si>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</si>
  <si>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</si>
  <si>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</si>
  <si>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</si>
  <si>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</si>
  <si>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</si>
  <si>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</si>
  <si>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</si>
  <si>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</si>
  <si>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</si>
  <si>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</si>
  <si>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</si>
  <si>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</si>
  <si>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</si>
  <si>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</si>
  <si>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</si>
  <si>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</si>
  <si>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</si>
  <si>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</si>
  <si>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</si>
  <si>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</si>
  <si>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</si>
  <si>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</si>
  <si>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</si>
  <si>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</si>
  <si>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</si>
  <si>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</si>
  <si>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</si>
  <si>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</si>
  <si>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</si>
  <si>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</si>
  <si>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</si>
  <si>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</si>
  <si>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</si>
  <si>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</si>
  <si>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</si>
  <si>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</si>
  <si>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</si>
  <si>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</si>
  <si>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</si>
  <si>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</si>
  <si>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</si>
  <si>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</si>
  <si>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</si>
  <si>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</si>
  <si>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</si>
  <si>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</si>
  <si>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</si>
  <si>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</si>
  <si>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</si>
  <si>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</si>
  <si>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</si>
  <si>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</si>
  <si>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</si>
  <si>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</si>
  <si>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</si>
  <si>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</si>
  <si>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</si>
  <si>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</si>
  <si>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</si>
  <si>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</si>
  <si>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</si>
  <si>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</si>
  <si>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</si>
  <si>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</si>
  <si>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</si>
  <si>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</si>
  <si>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</si>
  <si>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</si>
  <si>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</si>
  <si>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</si>
  <si>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</si>
  <si>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</si>
  <si>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</si>
  <si>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</si>
  <si>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</si>
  <si>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</si>
  <si>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</si>
  <si>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</si>
  <si>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</si>
  <si>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</si>
  <si>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</si>
  <si>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</si>
  <si>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</si>
  <si>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</si>
  <si>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</si>
  <si>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</si>
  <si>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</si>
  <si>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</si>
  <si>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</si>
  <si>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</si>
  <si>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</si>
  <si>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</si>
  <si>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</si>
  <si>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</si>
  <si>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</si>
  <si>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</si>
  <si>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</si>
  <si>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</si>
  <si>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</si>
  <si>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</si>
  <si>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</si>
  <si>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</si>
  <si>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</si>
  <si>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</si>
  <si>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</si>
  <si>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</si>
  <si>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</si>
  <si>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</si>
  <si>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</si>
  <si>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</si>
  <si>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</si>
  <si>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</si>
  <si>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</si>
  <si>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</si>
  <si>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</si>
  <si>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</si>
  <si>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</si>
  <si>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</si>
  <si>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</si>
  <si>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</si>
  <si>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</si>
  <si>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</si>
  <si>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</si>
  <si>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</si>
  <si>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</si>
  <si>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</si>
  <si>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</si>
  <si>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</si>
  <si>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</si>
  <si>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</si>
  <si>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</si>
  <si>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</si>
  <si>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</si>
  <si>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</si>
  <si>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</si>
  <si>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</si>
  <si>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</si>
  <si>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</si>
  <si>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</si>
  <si>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</si>
  <si>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</si>
  <si>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</si>
  <si>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</si>
  <si>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</si>
  <si>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</si>
  <si>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</si>
  <si>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</si>
  <si>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</si>
  <si>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</si>
  <si>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</si>
  <si>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</si>
  <si>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</si>
  <si>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</si>
  <si>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</si>
  <si>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</si>
  <si>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</si>
  <si>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</si>
  <si>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</si>
  <si>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</si>
  <si>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</si>
  <si>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</si>
  <si>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</si>
  <si>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</si>
  <si>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</si>
  <si>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</si>
  <si>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</si>
  <si>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</si>
  <si>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</si>
  <si>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</si>
  <si>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</si>
  <si>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</si>
  <si>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</si>
  <si>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</si>
  <si>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</si>
  <si>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</si>
  <si>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</si>
  <si>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</si>
  <si>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</si>
  <si>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</si>
  <si>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</si>
  <si>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</si>
  <si>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</si>
  <si>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</si>
  <si>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</si>
  <si>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</si>
  <si>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</si>
  <si>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</si>
  <si>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</si>
  <si>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</si>
  <si>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</si>
  <si>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</si>
  <si>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</si>
  <si>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</si>
  <si>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</si>
  <si>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</si>
  <si>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</si>
  <si>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</si>
  <si>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</si>
  <si>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</si>
  <si>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</si>
  <si>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</si>
  <si>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</si>
  <si>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</si>
  <si>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</si>
  <si>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</si>
  <si>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</si>
  <si>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</si>
  <si>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</si>
  <si>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</si>
  <si>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</si>
  <si>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</si>
  <si>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</si>
  <si>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</si>
  <si>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</si>
  <si>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</si>
  <si>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</si>
  <si>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</si>
  <si>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</si>
  <si>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</si>
  <si>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</si>
  <si>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</si>
  <si>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</si>
  <si>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</si>
  <si>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</si>
  <si>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</si>
  <si>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</si>
  <si>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</si>
  <si>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</si>
  <si>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</si>
  <si>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</si>
  <si>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</si>
  <si>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</si>
  <si>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</si>
  <si>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</si>
  <si>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</si>
  <si>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</si>
  <si>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</si>
  <si>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</si>
  <si>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</si>
  <si>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</si>
  <si>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</si>
  <si>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</si>
  <si>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</si>
  <si>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</si>
  <si>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</si>
  <si>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</si>
  <si>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</si>
  <si>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</si>
  <si>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</si>
  <si>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</si>
  <si>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</si>
  <si>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</si>
  <si>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</si>
  <si>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</si>
  <si>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</si>
  <si>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</si>
  <si>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</si>
  <si>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</si>
  <si>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</si>
  <si>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</si>
  <si>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</si>
  <si>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</si>
  <si>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</si>
  <si>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</si>
  <si>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</si>
  <si>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</si>
  <si>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</si>
  <si>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</si>
  <si>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</si>
  <si>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</si>
  <si>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</si>
  <si>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</si>
  <si>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</si>
  <si>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</si>
  <si>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</si>
  <si>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</si>
  <si>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</si>
  <si>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</si>
  <si>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</si>
  <si>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</si>
  <si>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</si>
  <si>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</si>
  <si>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</si>
  <si>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</si>
  <si>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</si>
  <si>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</si>
  <si>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</si>
  <si>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</si>
  <si>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</si>
  <si>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</si>
  <si>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</si>
  <si>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</si>
  <si>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</si>
  <si>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</si>
  <si>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</si>
  <si>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</si>
  <si>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</si>
  <si>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</si>
  <si>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</si>
  <si>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</si>
  <si>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</si>
  <si>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</si>
  <si>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</si>
  <si>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</si>
  <si>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</si>
  <si>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</si>
  <si>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</si>
  <si>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</si>
  <si>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</si>
  <si>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</si>
  <si>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</si>
  <si>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</si>
  <si>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</si>
  <si>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</si>
  <si>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</si>
  <si>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</si>
  <si>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</si>
  <si>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</si>
  <si>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</si>
  <si>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</si>
  <si>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</si>
  <si>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</si>
  <si>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</si>
  <si>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</si>
  <si>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</si>
  <si>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</si>
  <si>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</si>
  <si>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</si>
  <si>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</si>
  <si>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</si>
  <si>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</si>
  <si>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</si>
  <si>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</si>
  <si>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</si>
  <si>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</si>
  <si>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</si>
  <si>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</si>
  <si>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</si>
  <si>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</si>
  <si>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</si>
  <si>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</si>
  <si>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</si>
  <si>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</si>
  <si>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</si>
  <si>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</si>
  <si>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</si>
  <si>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</si>
  <si>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</si>
  <si>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</si>
  <si>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</si>
  <si>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</si>
  <si>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</si>
  <si>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</si>
  <si>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</si>
  <si>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</si>
  <si>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</si>
  <si>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</si>
  <si>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</si>
  <si>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</si>
  <si>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</si>
  <si>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</si>
  <si>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</si>
  <si>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</si>
  <si>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</si>
  <si>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</si>
  <si>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</si>
  <si>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</si>
  <si>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</si>
  <si>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</si>
  <si>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</si>
  <si>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</si>
  <si>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</si>
  <si>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</si>
  <si>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</si>
  <si>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</si>
  <si>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</si>
  <si>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</si>
  <si>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</si>
  <si>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</si>
  <si>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</si>
  <si>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</si>
  <si>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</si>
  <si>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</si>
  <si>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</si>
  <si>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</si>
  <si>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</si>
  <si>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</si>
  <si>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</si>
  <si>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</si>
  <si>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</si>
  <si>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</si>
  <si>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</si>
  <si>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</si>
  <si>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</si>
  <si>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</si>
  <si>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</si>
  <si>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</si>
  <si>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</si>
  <si>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</si>
  <si>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</si>
  <si>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</si>
  <si>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</si>
  <si>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</si>
  <si>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</si>
  <si>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</si>
  <si>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</si>
  <si>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</si>
  <si>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</si>
  <si>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</si>
  <si>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</si>
  <si>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</si>
  <si>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</si>
  <si>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</si>
  <si>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</si>
  <si>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</si>
  <si>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</si>
  <si>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</si>
  <si>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</si>
  <si>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</si>
  <si>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</si>
  <si>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</si>
  <si>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</si>
  <si>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</si>
  <si>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</si>
  <si>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</si>
  <si>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</si>
  <si>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</si>
  <si>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</si>
  <si>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</si>
  <si>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</si>
  <si>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</si>
  <si>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</si>
  <si>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</si>
  <si>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</si>
  <si>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</si>
  <si>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</si>
  <si>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</si>
  <si>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</si>
  <si>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</si>
  <si>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</si>
  <si>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</si>
  <si>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</si>
  <si>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</si>
  <si>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</si>
  <si>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</si>
  <si>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</si>
  <si>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</si>
  <si>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</si>
  <si>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</si>
  <si>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</si>
  <si>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</si>
  <si>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</si>
  <si>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</si>
  <si>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</si>
  <si>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</si>
  <si>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</si>
  <si>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</si>
  <si>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</si>
  <si>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</si>
  <si>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</si>
  <si>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</si>
  <si>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</si>
  <si>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</si>
  <si>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</si>
  <si>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</si>
  <si>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</si>
  <si>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</si>
  <si>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</si>
  <si>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</si>
  <si>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</si>
  <si>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</si>
  <si>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</si>
  <si>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</si>
  <si>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</si>
  <si>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</si>
  <si>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</si>
  <si>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</si>
  <si>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</si>
  <si>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</si>
  <si>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</si>
  <si>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</si>
  <si>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</si>
  <si>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</si>
  <si>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</si>
  <si>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</si>
  <si>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</si>
  <si>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</si>
  <si>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</si>
  <si>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</si>
  <si>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</si>
  <si>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</si>
  <si>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</si>
  <si>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</si>
  <si>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</si>
  <si>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</si>
  <si>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</si>
  <si>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</si>
  <si>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</si>
  <si>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</si>
  <si>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</si>
  <si>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</si>
  <si>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</si>
  <si>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</si>
  <si>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</si>
  <si>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</si>
  <si>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</si>
  <si>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</si>
  <si>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</si>
  <si>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</si>
  <si>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</si>
  <si>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</si>
  <si>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</si>
  <si>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</si>
  <si>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</si>
  <si>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</si>
  <si>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</si>
  <si>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</si>
  <si>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</si>
  <si>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</si>
  <si>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</si>
  <si>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</si>
  <si>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</si>
  <si>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</si>
  <si>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</si>
  <si>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</si>
  <si>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</si>
  <si>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</si>
  <si>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</si>
  <si>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</si>
  <si>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</si>
  <si>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</si>
  <si>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</si>
  <si>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</si>
  <si>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</si>
  <si>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</si>
  <si>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</si>
  <si>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</si>
  <si>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</si>
  <si>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</si>
  <si>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</si>
  <si>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</si>
  <si>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</si>
  <si>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</si>
  <si>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</si>
  <si>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</si>
  <si>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</si>
  <si>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</si>
  <si>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</si>
  <si>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</si>
  <si>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</si>
  <si>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</si>
  <si>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</si>
  <si>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</si>
  <si>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</si>
  <si>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</si>
  <si>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</si>
  <si>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</si>
  <si>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</si>
  <si>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</si>
  <si>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</si>
  <si>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</si>
  <si>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</si>
  <si>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</si>
  <si>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</si>
  <si>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</si>
  <si>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</si>
  <si>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</si>
  <si>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</si>
  <si>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</si>
  <si>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</si>
  <si>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</si>
  <si>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</si>
  <si>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</si>
  <si>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</si>
  <si>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</si>
  <si>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</si>
  <si>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</si>
  <si>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</si>
  <si>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</si>
  <si>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</si>
  <si>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</si>
  <si>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</si>
  <si>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</si>
  <si>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</si>
  <si>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</si>
  <si>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</si>
  <si>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</si>
  <si>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</si>
  <si>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</si>
  <si>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</si>
  <si>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</si>
  <si>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</si>
  <si>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</si>
  <si>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</si>
  <si>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</si>
  <si>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</si>
  <si>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</si>
  <si>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</si>
  <si>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</si>
  <si>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</si>
  <si>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</si>
  <si>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</si>
  <si>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</si>
  <si>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</si>
  <si>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</si>
  <si>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</si>
  <si>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</si>
  <si>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</si>
  <si>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</si>
  <si>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</si>
  <si>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</si>
  <si>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</si>
  <si>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</si>
  <si>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</si>
  <si>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</si>
  <si>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</si>
  <si>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</si>
  <si>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</si>
  <si>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</si>
  <si>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</si>
  <si>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</si>
  <si>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</si>
  <si>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</si>
  <si>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</si>
  <si>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</si>
  <si>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</si>
  <si>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</si>
  <si>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</si>
  <si>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</si>
  <si>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</si>
  <si>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</si>
  <si>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</si>
  <si>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</si>
  <si>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</si>
  <si>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</si>
  <si>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</si>
  <si>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</si>
  <si>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</si>
  <si>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</si>
  <si>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</si>
  <si>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</si>
  <si>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</si>
  <si>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</si>
  <si>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</si>
  <si>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</si>
  <si>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</si>
  <si>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</si>
  <si>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</si>
  <si>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</si>
  <si>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</si>
  <si>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</si>
  <si>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</si>
  <si>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</si>
  <si>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</si>
  <si>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</si>
  <si>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</si>
  <si>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</si>
  <si>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</si>
  <si>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</si>
  <si>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</si>
  <si>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</si>
  <si>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</si>
  <si>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</si>
  <si>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</si>
  <si>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</si>
  <si>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</si>
  <si>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</si>
  <si>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</si>
  <si>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</si>
  <si>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</si>
  <si>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</si>
  <si>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</si>
  <si>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</si>
  <si>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</si>
  <si>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</si>
  <si>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</si>
  <si>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</si>
  <si>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</si>
  <si>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</si>
  <si>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</si>
  <si>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</si>
  <si>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</si>
  <si>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</si>
  <si>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</si>
  <si>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</si>
  <si>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</si>
  <si>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</si>
  <si>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</si>
  <si>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</si>
  <si>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</si>
  <si>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</si>
  <si>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</si>
  <si>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</si>
  <si>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</si>
  <si>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</si>
  <si>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</si>
  <si>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</si>
  <si>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</si>
  <si>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</si>
  <si>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</si>
  <si>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</si>
  <si>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</si>
  <si>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</si>
  <si>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</si>
  <si>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</si>
  <si>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</si>
  <si>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</si>
  <si>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</si>
  <si>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</si>
  <si>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</si>
  <si>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</si>
  <si>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</si>
  <si>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</si>
  <si>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</si>
  <si>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</si>
  <si>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</si>
  <si>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</si>
  <si>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</si>
  <si>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</si>
  <si>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</si>
  <si>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</si>
  <si>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</si>
  <si>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</si>
  <si>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</si>
  <si>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</si>
  <si>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</si>
  <si>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</si>
  <si>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</si>
  <si>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</si>
  <si>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</si>
  <si>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</si>
  <si>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</si>
  <si>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</si>
  <si>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</si>
  <si>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</si>
  <si>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</si>
  <si>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</si>
  <si>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</si>
  <si>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</si>
  <si>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</si>
  <si>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</si>
  <si>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</si>
  <si>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</si>
  <si>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</si>
  <si>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</si>
  <si>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</si>
  <si>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</si>
  <si>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</si>
  <si>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</si>
  <si>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</si>
  <si>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</si>
  <si>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</si>
  <si>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</si>
  <si>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</si>
  <si>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</si>
  <si>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</si>
  <si>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</si>
  <si>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</si>
  <si>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</si>
  <si>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</si>
  <si>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</si>
  <si>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</si>
  <si>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</si>
  <si>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</si>
  <si>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</si>
  <si>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</si>
  <si>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</si>
  <si>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</si>
  <si>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</si>
  <si>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</si>
  <si>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</si>
  <si>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</si>
  <si>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</si>
  <si>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</si>
  <si>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</si>
  <si>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</si>
  <si>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</si>
  <si>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</si>
  <si>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</si>
  <si>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</si>
  <si>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</si>
  <si>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</si>
  <si>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</si>
  <si>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</si>
  <si>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</si>
  <si>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</si>
  <si>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</si>
  <si>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</si>
  <si>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</si>
  <si>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</si>
  <si>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</si>
  <si>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</si>
  <si>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</si>
  <si>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</si>
  <si>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</si>
  <si>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</si>
  <si>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</si>
  <si>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</si>
  <si>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</si>
  <si>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</si>
  <si>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</si>
  <si>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</si>
  <si>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</si>
  <si>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</si>
  <si>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</si>
  <si>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</si>
  <si>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</si>
  <si>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</si>
  <si>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</si>
  <si>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</si>
  <si>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</si>
  <si>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</si>
  <si>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</si>
  <si>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</si>
  <si>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</si>
  <si>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</si>
  <si>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</si>
  <si>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</si>
  <si>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</si>
  <si>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</si>
  <si>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</si>
  <si>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</si>
  <si>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</si>
  <si>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</si>
  <si>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</si>
  <si>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</si>
  <si>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</si>
  <si>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</si>
  <si>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</si>
  <si>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</si>
  <si>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</si>
  <si>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</si>
  <si>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</si>
  <si>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</si>
  <si>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</si>
  <si>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</si>
  <si>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</si>
  <si>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</si>
  <si>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</si>
  <si>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</si>
  <si>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</si>
  <si>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</si>
  <si>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</si>
  <si>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</si>
  <si>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</si>
  <si>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</si>
  <si>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</si>
  <si>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</si>
  <si>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</si>
  <si>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</si>
  <si>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</si>
  <si>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</si>
  <si>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</si>
  <si>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</si>
  <si>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</si>
  <si>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</si>
  <si>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</si>
  <si>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</si>
  <si>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</si>
  <si>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</si>
  <si>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</si>
  <si>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</si>
  <si>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</si>
  <si>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</si>
  <si>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</si>
  <si>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</si>
  <si>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</si>
  <si>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</si>
  <si>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</si>
  <si>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</si>
  <si>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</si>
  <si>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</si>
  <si>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</si>
  <si>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</si>
  <si>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</si>
  <si>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</si>
  <si>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</si>
  <si>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</si>
  <si>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</si>
  <si>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</si>
  <si>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</si>
  <si>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</si>
  <si>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</si>
  <si>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</si>
  <si>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</si>
  <si>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</si>
  <si>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</si>
  <si>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</si>
  <si>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</si>
  <si>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</si>
  <si>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</si>
  <si>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</si>
  <si>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</si>
  <si>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</si>
  <si>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</si>
  <si>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</si>
  <si>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</si>
  <si>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</si>
  <si>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</si>
  <si>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</si>
  <si>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</si>
  <si>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</si>
  <si>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</si>
  <si>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</si>
  <si>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</si>
  <si>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</si>
  <si>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</si>
  <si>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</si>
  <si>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</si>
  <si>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</si>
  <si>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</si>
  <si>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</si>
  <si>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</si>
  <si>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</si>
  <si>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</si>
  <si>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</si>
  <si>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</si>
  <si>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</si>
  <si>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</si>
  <si>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</si>
  <si>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</si>
  <si>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</si>
  <si>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</si>
  <si>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</si>
  <si>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</si>
  <si>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</si>
  <si>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</si>
  <si>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</si>
  <si>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</si>
  <si>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</si>
  <si>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</si>
  <si>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</si>
  <si>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</si>
  <si>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</si>
  <si>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</si>
  <si>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</si>
  <si>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</si>
  <si>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</si>
  <si>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</si>
  <si>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</si>
  <si>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</si>
  <si>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</si>
  <si>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</si>
  <si>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</si>
  <si>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</si>
  <si>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</si>
  <si>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</si>
  <si>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</si>
  <si>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</si>
  <si>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</si>
  <si>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</si>
  <si>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</si>
  <si>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</si>
  <si>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</si>
  <si>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</si>
  <si>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</si>
  <si>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</si>
  <si>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</si>
  <si>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</si>
  <si>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</si>
  <si>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</si>
  <si>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</si>
  <si>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</si>
  <si>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</si>
  <si>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</si>
  <si>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</si>
  <si>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</si>
  <si>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</si>
  <si>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</si>
  <si>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</si>
  <si>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</si>
  <si>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</si>
  <si>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</si>
  <si>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</si>
  <si>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</si>
  <si>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</si>
  <si>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</si>
  <si>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</si>
  <si>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</si>
  <si>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</si>
  <si>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</si>
  <si>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</si>
  <si>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</si>
  <si>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</si>
  <si>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</si>
  <si>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</si>
  <si>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</si>
  <si>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</si>
  <si>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</si>
  <si>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</si>
  <si>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</si>
  <si>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</si>
  <si>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</si>
  <si>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</si>
  <si>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</si>
  <si>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</si>
  <si>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</si>
  <si>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</si>
  <si>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</si>
  <si>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</si>
  <si>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</si>
  <si>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</si>
  <si>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</si>
  <si>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</si>
  <si>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</si>
  <si>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</si>
  <si>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</si>
  <si>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</si>
  <si>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</si>
  <si>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</si>
  <si>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</si>
  <si>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</si>
  <si>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</si>
  <si>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</si>
  <si>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</si>
  <si>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</si>
  <si>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</si>
  <si>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</si>
  <si>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</si>
  <si>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</si>
  <si>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</si>
  <si>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</si>
  <si>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</si>
  <si>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</si>
  <si>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</si>
  <si>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</si>
  <si>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</si>
  <si>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</si>
  <si>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</si>
  <si>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</si>
  <si>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</si>
  <si>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</si>
  <si>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</si>
  <si>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</si>
  <si>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</si>
  <si>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</si>
  <si>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</si>
  <si>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</si>
  <si>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</si>
  <si>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</si>
  <si>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</si>
  <si>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</si>
  <si>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</si>
  <si>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</si>
  <si>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</si>
  <si>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</si>
  <si>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</si>
  <si>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</si>
  <si>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</si>
  <si>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</si>
  <si>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</si>
  <si>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</si>
  <si>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</si>
  <si>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</si>
  <si>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</si>
  <si>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</si>
  <si>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</si>
  <si>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</si>
  <si>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</si>
  <si>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</si>
  <si>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</si>
  <si>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</si>
  <si>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</si>
  <si>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</si>
  <si>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</si>
  <si>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</si>
  <si>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</si>
  <si>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</si>
  <si>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</si>
  <si>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</si>
  <si>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</si>
  <si>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</si>
  <si>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</si>
  <si>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</si>
  <si>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</si>
  <si>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</si>
  <si>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</si>
  <si>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</si>
  <si>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</si>
  <si>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</si>
  <si>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</si>
  <si>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</si>
  <si>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</si>
  <si>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</si>
  <si>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</si>
  <si>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</si>
  <si>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</si>
  <si>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</si>
  <si>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</si>
  <si>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</si>
  <si>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</si>
  <si>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</si>
  <si>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</si>
  <si>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</si>
  <si>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</si>
  <si>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</si>
  <si>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</si>
  <si>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</si>
  <si>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</si>
  <si>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</si>
  <si>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</si>
  <si>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</si>
  <si>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</si>
  <si>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</si>
  <si>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</si>
  <si>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</si>
  <si>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</si>
  <si>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</si>
  <si>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</si>
  <si>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</si>
  <si>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</si>
  <si>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</si>
  <si>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</si>
  <si>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</si>
  <si>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</si>
  <si>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</si>
  <si>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</si>
  <si>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</si>
  <si>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</si>
  <si>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</si>
  <si>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</si>
  <si>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</si>
  <si>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</si>
  <si>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</si>
  <si>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</si>
  <si>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</si>
  <si>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</si>
  <si>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</si>
  <si>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</si>
  <si>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</si>
  <si>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</si>
  <si>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</si>
  <si>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</si>
  <si>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</si>
  <si>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</si>
  <si>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</si>
  <si>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</si>
  <si>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</si>
  <si>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</si>
  <si>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</si>
  <si>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</si>
  <si>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</si>
  <si>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</si>
  <si>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</si>
  <si>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</si>
  <si>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</si>
  <si>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</si>
  <si>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</si>
  <si>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</si>
  <si>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</si>
  <si>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</si>
  <si>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</si>
  <si>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</si>
  <si>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</si>
  <si>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</si>
  <si>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</si>
  <si>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</si>
  <si>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</si>
  <si>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</si>
  <si>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</si>
  <si>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</si>
  <si>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</si>
  <si>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</si>
  <si>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</si>
  <si>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</si>
  <si>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</si>
  <si>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</si>
  <si>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</si>
  <si>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</si>
  <si>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</si>
  <si>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</si>
  <si>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</si>
  <si>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</si>
  <si>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</si>
  <si>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</si>
  <si>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</si>
  <si>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</si>
  <si>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</si>
  <si>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</si>
  <si>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</si>
  <si>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</si>
  <si>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</si>
  <si>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</si>
  <si>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</si>
  <si>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</si>
  <si>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</si>
  <si>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</si>
  <si>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</si>
  <si>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</si>
  <si>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</si>
  <si>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</si>
  <si>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</si>
  <si>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</si>
  <si>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</si>
  <si>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</si>
  <si>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</si>
  <si>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</si>
  <si>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</si>
  <si>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</si>
  <si>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</si>
  <si>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</si>
  <si>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</si>
  <si>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</si>
  <si>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</si>
  <si>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</si>
  <si>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</si>
  <si>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</si>
  <si>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</si>
  <si>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</si>
  <si>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</si>
  <si>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</si>
  <si>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</si>
  <si>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</si>
  <si>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</si>
  <si>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</si>
  <si>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</si>
  <si>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</si>
  <si>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</si>
  <si>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</si>
  <si>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</si>
  <si>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</si>
  <si>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</si>
  <si>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</si>
  <si>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</si>
  <si>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</si>
  <si>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</si>
  <si>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</si>
  <si>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</si>
  <si>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</si>
  <si>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</si>
  <si>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</si>
  <si>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</si>
  <si>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</si>
  <si>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</si>
  <si>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</si>
  <si>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</si>
  <si>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</si>
  <si>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</si>
  <si>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</si>
  <si>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</si>
  <si>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</si>
  <si>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</si>
  <si>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</si>
  <si>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</si>
  <si>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</si>
  <si>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</si>
  <si>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</si>
  <si>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</si>
  <si>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</si>
  <si>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</si>
  <si>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</si>
  <si>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</si>
  <si>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</si>
  <si>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</si>
  <si>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</si>
  <si>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</si>
  <si>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</si>
  <si>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</si>
  <si>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</si>
  <si>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</si>
  <si>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</si>
  <si>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</si>
  <si>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</si>
  <si>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</si>
  <si>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</si>
  <si>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</si>
  <si>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</si>
  <si>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</si>
  <si>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</si>
  <si>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</si>
  <si>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</si>
  <si>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</si>
  <si>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</si>
  <si>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</si>
  <si>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</si>
  <si>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</si>
  <si>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</si>
  <si>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</si>
  <si>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</si>
  <si>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</si>
  <si>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</si>
  <si>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</si>
  <si>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</si>
  <si>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</si>
  <si>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</si>
  <si>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</si>
  <si>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</si>
  <si>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</si>
  <si>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</si>
  <si>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</si>
  <si>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</si>
  <si>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</si>
  <si>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</si>
  <si>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</si>
  <si>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</si>
  <si>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</si>
  <si>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</si>
  <si>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</si>
  <si>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</si>
  <si>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</si>
  <si>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</si>
  <si>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</si>
  <si>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</si>
  <si>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</si>
  <si>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</si>
  <si>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</si>
  <si>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</si>
  <si>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</si>
  <si>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</si>
  <si>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</si>
  <si>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</si>
  <si>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</si>
  <si>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</si>
  <si>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</si>
  <si>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</si>
  <si>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</si>
  <si>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</si>
  <si>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</si>
  <si>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</si>
  <si>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</si>
  <si>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</si>
  <si>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</si>
  <si>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</si>
  <si>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</si>
  <si>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</si>
  <si>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</si>
  <si>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</si>
  <si>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</si>
  <si>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</si>
  <si>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</si>
  <si>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</si>
  <si>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</si>
  <si>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</si>
  <si>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</si>
  <si>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</si>
  <si>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</si>
  <si>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</si>
  <si>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</si>
  <si>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</si>
  <si>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</si>
  <si>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</si>
  <si>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</si>
  <si>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</si>
  <si>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</si>
  <si>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</si>
  <si>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</si>
  <si>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</si>
  <si>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</si>
  <si>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</si>
  <si>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</si>
  <si>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</si>
  <si>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</si>
  <si>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</si>
  <si>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</si>
  <si>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</si>
  <si>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</si>
  <si>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</si>
  <si>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</si>
  <si>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</si>
  <si>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</si>
  <si>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</si>
  <si>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</si>
  <si>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</si>
  <si>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</si>
  <si>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</si>
  <si>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</si>
  <si>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</si>
  <si>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</si>
  <si>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</si>
  <si>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</si>
  <si>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</si>
  <si>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</si>
  <si>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</si>
  <si>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</si>
  <si>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</si>
  <si>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</si>
  <si>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</si>
  <si>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</si>
  <si>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</si>
  <si>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</si>
  <si>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</si>
  <si>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</si>
  <si>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</si>
  <si>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</si>
  <si>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</si>
  <si>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</si>
  <si>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</si>
  <si>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</si>
  <si>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</si>
  <si>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</si>
  <si>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</si>
  <si>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</si>
  <si>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</si>
  <si>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</si>
  <si>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</si>
  <si>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</si>
  <si>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</si>
  <si>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</si>
  <si>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</si>
  <si>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</si>
  <si>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</si>
  <si>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</si>
  <si>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</si>
  <si>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</si>
  <si>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</si>
  <si>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</si>
  <si>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</si>
  <si>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</si>
  <si>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</si>
  <si>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</si>
  <si>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</si>
  <si>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</si>
  <si>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</si>
  <si>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</si>
  <si>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</si>
  <si>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</si>
  <si>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</si>
  <si>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</si>
  <si>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</si>
  <si>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</si>
  <si>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</si>
  <si>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</si>
  <si>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</si>
  <si>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</si>
  <si>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</si>
  <si>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</si>
  <si>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</si>
  <si>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</si>
  <si>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</si>
  <si>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</si>
  <si>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</si>
  <si>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</si>
  <si>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</si>
  <si>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</si>
  <si>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</si>
  <si>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</si>
  <si>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</si>
  <si>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</si>
  <si>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</si>
  <si>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</si>
  <si>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</si>
  <si>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</si>
  <si>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</si>
  <si>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</si>
  <si>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</si>
  <si>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</si>
  <si>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</si>
  <si>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</si>
  <si>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</si>
  <si>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</si>
  <si>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</si>
  <si>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</si>
  <si>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</si>
  <si>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</si>
  <si>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</si>
  <si>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</si>
  <si>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</si>
  <si>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</si>
  <si>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</si>
  <si>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</si>
  <si>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</si>
  <si>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</si>
  <si>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</si>
  <si>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</si>
  <si>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</si>
  <si>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</si>
  <si>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</si>
  <si>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</si>
  <si>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</si>
  <si>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</si>
  <si>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</si>
  <si>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</si>
  <si>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</si>
  <si>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</si>
  <si>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</si>
  <si>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</si>
  <si>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</si>
  <si>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</si>
  <si>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</si>
  <si>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</si>
  <si>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</si>
  <si>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</si>
  <si>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</si>
  <si>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</si>
  <si>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</si>
  <si>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</si>
  <si>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</si>
  <si>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</si>
  <si>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</si>
  <si>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</si>
  <si>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</si>
  <si>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</si>
  <si>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</si>
  <si>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</si>
  <si>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</si>
  <si>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</si>
  <si>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</si>
  <si>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</si>
  <si>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</si>
  <si>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</si>
  <si>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</si>
  <si>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</si>
  <si>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</si>
  <si>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</si>
  <si>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</si>
  <si>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</si>
  <si>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</si>
  <si>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</si>
  <si>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</si>
  <si>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</si>
  <si>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</si>
  <si>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</si>
  <si>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</si>
  <si>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</si>
  <si>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</si>
  <si>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</si>
  <si>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</si>
  <si>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</si>
  <si>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</si>
  <si>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</si>
  <si>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</si>
  <si>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</si>
  <si>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</si>
  <si>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</si>
  <si>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</si>
  <si>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</si>
  <si>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</si>
  <si>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</si>
  <si>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</si>
  <si>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</si>
  <si>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</si>
  <si>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</si>
  <si>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</si>
  <si>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</si>
  <si>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</si>
  <si>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</si>
  <si>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</si>
  <si>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</si>
  <si>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</si>
  <si>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</si>
  <si>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</si>
  <si>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</si>
  <si>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</si>
  <si>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</si>
  <si>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</si>
  <si>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</si>
  <si>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</si>
  <si>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</si>
  <si>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</si>
  <si>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</si>
  <si>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</si>
  <si>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</si>
  <si>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</si>
  <si>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</si>
  <si>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</si>
  <si>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</si>
  <si>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</si>
  <si>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</si>
  <si>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</si>
  <si>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</si>
  <si>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</si>
  <si>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</si>
  <si>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</si>
  <si>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</si>
  <si>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</si>
  <si>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</si>
  <si>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</si>
  <si>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</si>
  <si>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</si>
  <si>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</si>
  <si>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</si>
  <si>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</si>
  <si>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</si>
  <si>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</si>
  <si>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</si>
  <si>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</si>
  <si>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</si>
  <si>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</si>
  <si>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</si>
  <si>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</si>
  <si>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</si>
  <si>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</si>
  <si>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</si>
  <si>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</si>
  <si>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</si>
  <si>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</si>
  <si>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</si>
  <si>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</si>
  <si>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</si>
  <si>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</si>
  <si>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</si>
  <si>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</si>
  <si>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</si>
  <si>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</si>
  <si>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</si>
  <si>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</si>
  <si>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</si>
  <si>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</si>
  <si>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</si>
  <si>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</si>
  <si>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</si>
  <si>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</si>
  <si>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</si>
  <si>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</si>
  <si>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</si>
  <si>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</si>
  <si>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</si>
  <si>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</si>
  <si>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</si>
  <si>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</si>
  <si>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</si>
  <si>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</si>
  <si>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</si>
  <si>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</si>
  <si>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</si>
  <si>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</si>
  <si>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</si>
  <si>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</si>
  <si>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</si>
  <si>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</si>
  <si>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</si>
  <si>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</si>
  <si>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</si>
  <si>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</si>
  <si>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</si>
  <si>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</si>
  <si>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</si>
  <si>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</si>
  <si>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</si>
  <si>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</si>
  <si>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</si>
  <si>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</si>
  <si>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</si>
  <si>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</si>
  <si>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</si>
  <si>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</si>
  <si>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</si>
  <si>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</si>
  <si>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</si>
  <si>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</si>
  <si>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</si>
  <si>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</si>
  <si>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</si>
  <si>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</si>
  <si>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</si>
  <si>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</si>
  <si>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</si>
  <si>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</si>
  <si>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</si>
  <si>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</si>
  <si>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</si>
  <si>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</si>
  <si>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</si>
  <si>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</si>
  <si>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</si>
  <si>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</si>
  <si>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</si>
  <si>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</si>
  <si>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</si>
  <si>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</si>
  <si>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</si>
  <si>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</si>
  <si>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</si>
  <si>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</si>
  <si>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</si>
  <si>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</si>
  <si>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</si>
  <si>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</si>
  <si>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</si>
  <si>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</si>
  <si>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</si>
  <si>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</si>
  <si>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</si>
  <si>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</si>
  <si>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</si>
  <si>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</si>
  <si>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</si>
  <si>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</si>
  <si>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</si>
  <si>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</si>
  <si>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</si>
  <si>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</si>
  <si>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</si>
  <si>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</si>
  <si>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</si>
  <si>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</si>
  <si>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</si>
  <si>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</si>
  <si>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</si>
  <si>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</si>
  <si>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</si>
  <si>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</si>
  <si>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</si>
  <si>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</si>
  <si>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</si>
  <si>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</si>
  <si>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</si>
  <si>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</si>
  <si>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</si>
  <si>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</si>
  <si>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</si>
  <si>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</si>
  <si>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</si>
  <si>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</si>
  <si>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</si>
  <si>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</si>
  <si>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</si>
  <si>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</si>
  <si>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</si>
  <si>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</si>
  <si>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</si>
  <si>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</si>
  <si>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</si>
  <si>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</si>
  <si>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</si>
  <si>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</si>
  <si>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</si>
  <si>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</si>
  <si>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</si>
  <si>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</si>
  <si>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</si>
  <si>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</si>
  <si>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</si>
  <si>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</si>
  <si>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</si>
  <si>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</si>
  <si>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</si>
  <si>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</si>
  <si>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</si>
  <si>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</si>
  <si>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</si>
  <si>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</si>
  <si>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</si>
  <si>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</si>
  <si>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</si>
  <si>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</si>
  <si>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</si>
  <si>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</si>
  <si>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</si>
  <si>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</si>
  <si>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</si>
  <si>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</si>
  <si>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</si>
  <si>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</si>
  <si>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</si>
  <si>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</si>
  <si>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</si>
  <si>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</si>
  <si>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</si>
  <si>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</si>
  <si>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</si>
  <si>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</si>
  <si>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</si>
  <si>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</si>
  <si>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</si>
  <si>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</si>
  <si>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</si>
  <si>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</si>
  <si>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</si>
  <si>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</si>
  <si>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</si>
  <si>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</si>
  <si>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</si>
  <si>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</si>
  <si>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</si>
  <si>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</si>
  <si>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</si>
  <si>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</si>
  <si>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</si>
  <si>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</si>
  <si>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</si>
  <si>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</si>
  <si>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</si>
  <si>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</si>
  <si>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</si>
  <si>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</si>
  <si>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</si>
  <si>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</si>
  <si>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</si>
  <si>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</si>
  <si>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</si>
  <si>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</si>
  <si>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</si>
  <si>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</si>
  <si>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</si>
  <si>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</si>
  <si>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</si>
  <si>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</si>
  <si>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</si>
  <si>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</si>
  <si>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</si>
  <si>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</si>
  <si>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</si>
  <si>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</si>
  <si>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</si>
  <si>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</si>
  <si>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</si>
  <si>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</si>
  <si>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</si>
  <si>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</si>
  <si>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</si>
  <si>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</si>
  <si>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</si>
  <si>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</si>
  <si>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</si>
  <si>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</si>
  <si>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</si>
  <si>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</si>
  <si>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</si>
  <si>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</si>
  <si>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</si>
  <si>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</si>
  <si>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</si>
  <si>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</si>
  <si>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</si>
  <si>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</si>
  <si>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</si>
  <si>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</si>
  <si>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</si>
  <si>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</si>
  <si>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</si>
  <si>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</si>
  <si>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</si>
  <si>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</si>
  <si>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</si>
  <si>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</si>
  <si>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</si>
  <si>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</si>
  <si>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</si>
  <si>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</si>
  <si>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</si>
  <si>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</si>
  <si>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</si>
  <si>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</si>
  <si>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</si>
  <si>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</si>
  <si>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</si>
  <si>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</si>
  <si>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</si>
  <si>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</si>
  <si>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</si>
  <si>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</si>
  <si>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</si>
  <si>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</si>
  <si>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</si>
  <si>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</si>
  <si>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</si>
  <si>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</si>
  <si>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</si>
  <si>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</si>
  <si>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</si>
  <si>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</si>
  <si>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</si>
  <si>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</si>
  <si>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</si>
  <si>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</si>
  <si>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</si>
  <si>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</si>
  <si>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</si>
  <si>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</si>
  <si>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</si>
  <si>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</si>
  <si>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</si>
  <si>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</si>
  <si>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</si>
  <si>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</si>
  <si>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</si>
  <si>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</si>
  <si>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</si>
  <si>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</si>
  <si>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</si>
  <si>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</si>
  <si>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</si>
  <si>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</si>
  <si>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</si>
  <si>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</si>
  <si>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</si>
  <si>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</si>
  <si>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</si>
  <si>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</si>
  <si>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</si>
  <si>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</si>
  <si>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</si>
  <si>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</si>
  <si>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</si>
  <si>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</si>
  <si>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</si>
  <si>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</si>
  <si>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</si>
  <si>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</si>
  <si>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</si>
  <si>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</si>
  <si>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</si>
  <si>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</si>
  <si>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</si>
  <si>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</si>
  <si>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</si>
  <si>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</si>
  <si>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</si>
  <si>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</si>
  <si>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</si>
  <si>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</si>
  <si>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</si>
  <si>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</si>
  <si>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</si>
  <si>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</si>
  <si>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</si>
  <si>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</si>
  <si>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</si>
  <si>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</si>
  <si>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</si>
  <si>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</si>
  <si>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</si>
  <si>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</si>
  <si>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</si>
  <si>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</si>
  <si>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</si>
  <si>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</si>
  <si>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</si>
  <si>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</si>
  <si>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</si>
  <si>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</si>
  <si>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</si>
  <si>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</si>
  <si>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</si>
  <si>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</si>
  <si>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</si>
  <si>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</si>
  <si>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</si>
  <si>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</si>
  <si>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</si>
  <si>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</si>
  <si>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</si>
  <si>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</si>
  <si>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</si>
  <si>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</si>
  <si>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</si>
  <si>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</si>
  <si>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</si>
  <si>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</si>
  <si>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</si>
  <si>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</si>
  <si>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</si>
  <si>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</si>
  <si>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</si>
  <si>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</si>
  <si>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</si>
  <si>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</si>
  <si>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</si>
  <si>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</si>
  <si>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</si>
  <si>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</si>
  <si>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</si>
  <si>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</si>
  <si>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</si>
  <si>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</si>
  <si>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</si>
  <si>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</si>
  <si>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</si>
  <si>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</si>
  <si>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</si>
  <si>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</si>
  <si>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</si>
  <si>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</si>
  <si>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</si>
  <si>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</si>
  <si>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</si>
  <si>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</si>
  <si>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</si>
  <si>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</si>
  <si>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</si>
  <si>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</si>
  <si>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</si>
  <si>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</si>
  <si>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</si>
  <si>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</si>
  <si>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</si>
  <si>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</si>
  <si>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</si>
  <si>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</si>
  <si>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</si>
  <si>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</si>
  <si>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</si>
  <si>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</si>
  <si>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</si>
  <si>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</si>
  <si>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</si>
  <si>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</si>
  <si>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</si>
  <si>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</si>
  <si>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</si>
  <si>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</si>
  <si>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</si>
  <si>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</si>
  <si>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</si>
  <si>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</si>
  <si>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</si>
  <si>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</si>
  <si>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</si>
  <si>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</si>
  <si>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</si>
  <si>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</si>
  <si>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</si>
  <si>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</si>
  <si>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</si>
  <si>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</si>
  <si>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</si>
  <si>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</si>
  <si>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</si>
  <si>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</si>
  <si>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</si>
  <si>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</si>
  <si>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</si>
  <si>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</si>
  <si>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</si>
  <si>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</si>
  <si>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</si>
  <si>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</si>
  <si>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</si>
  <si>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</si>
  <si>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</si>
  <si>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</si>
  <si>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</si>
  <si>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</si>
  <si>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</si>
  <si>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</si>
  <si>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</si>
  <si>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</si>
  <si>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</si>
  <si>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</si>
  <si>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</si>
  <si>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</si>
  <si>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</si>
  <si>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</si>
  <si>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</si>
  <si>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</si>
  <si>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</si>
  <si>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</si>
  <si>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</si>
  <si>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</si>
  <si>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</si>
  <si>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</si>
  <si>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</si>
  <si>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</si>
  <si>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</si>
  <si>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</si>
  <si>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</si>
  <si>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</si>
  <si>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</si>
  <si>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</si>
  <si>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</si>
  <si>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</si>
  <si>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</si>
  <si>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</si>
  <si>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</si>
  <si>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</si>
  <si>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</si>
  <si>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</si>
  <si>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</si>
  <si>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</si>
  <si>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</si>
  <si>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</si>
  <si>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</si>
  <si>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</si>
  <si>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</si>
  <si>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</si>
  <si>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</si>
  <si>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</si>
  <si>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</si>
  <si>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</si>
  <si>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</si>
  <si>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</si>
  <si>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</si>
  <si>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</si>
  <si>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</si>
  <si>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</si>
  <si>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</si>
  <si>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</si>
  <si>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</si>
  <si>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</si>
  <si>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</si>
  <si>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</si>
  <si>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</si>
  <si>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</si>
  <si>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</si>
  <si>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</si>
  <si>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</si>
  <si>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</si>
  <si>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</si>
  <si>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</si>
  <si>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</si>
  <si>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</si>
  <si>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</si>
  <si>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</si>
  <si>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</si>
  <si>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</si>
  <si>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</si>
  <si>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</si>
  <si>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</si>
  <si>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</si>
  <si>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</si>
  <si>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</si>
  <si>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</si>
  <si>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</si>
  <si>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</si>
  <si>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</si>
  <si>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</si>
  <si>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</si>
  <si>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</si>
  <si>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</si>
  <si>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</si>
  <si>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</si>
  <si>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</si>
  <si>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</si>
  <si>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</si>
  <si>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</si>
  <si>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</si>
  <si>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</si>
  <si>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</si>
  <si>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</si>
  <si>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</si>
  <si>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</si>
  <si>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</si>
  <si>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</si>
  <si>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</si>
  <si>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</si>
  <si>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</si>
  <si>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</si>
  <si>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</si>
  <si>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</si>
  <si>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</si>
  <si>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</si>
  <si>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</si>
  <si>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</si>
  <si>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</si>
  <si>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</si>
  <si>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</si>
  <si>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</si>
  <si>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</si>
  <si>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</si>
  <si>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</si>
  <si>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</si>
  <si>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</si>
  <si>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</si>
  <si>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</si>
  <si>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</si>
  <si>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</si>
  <si>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</si>
  <si>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</si>
  <si>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</si>
  <si>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</si>
  <si>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</si>
  <si>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</si>
  <si>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</si>
  <si>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</si>
  <si>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</si>
  <si>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</si>
  <si>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</si>
  <si>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</si>
  <si>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</si>
  <si>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</si>
  <si>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</si>
  <si>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</si>
  <si>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</si>
  <si>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</si>
  <si>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</si>
  <si>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</si>
  <si>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</si>
  <si>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</si>
  <si>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</si>
  <si>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</si>
  <si>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</si>
  <si>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</si>
  <si>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</si>
  <si>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</si>
  <si>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</si>
  <si>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</si>
  <si>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</si>
  <si>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</si>
  <si>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</si>
  <si>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</si>
  <si>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</si>
  <si>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</si>
  <si>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</si>
  <si>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</si>
  <si>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</si>
  <si>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</si>
  <si>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</si>
  <si>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</si>
  <si>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</si>
  <si>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</si>
  <si>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</si>
  <si>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</si>
  <si>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</si>
  <si>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</si>
  <si>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</si>
  <si>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</si>
  <si>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</si>
  <si>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</si>
  <si>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</si>
  <si>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</si>
  <si>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</si>
  <si>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</si>
  <si>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</si>
  <si>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</si>
  <si>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</si>
  <si>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</si>
  <si>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</si>
  <si>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</si>
  <si>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</si>
  <si>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</si>
  <si>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</si>
  <si>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</si>
  <si>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</si>
  <si>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</si>
  <si>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</si>
  <si>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</si>
  <si>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</si>
  <si>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</si>
  <si>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</si>
  <si>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</si>
  <si>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</si>
  <si>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</si>
  <si>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</si>
  <si>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</si>
  <si>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</si>
  <si>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</si>
  <si>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</si>
  <si>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</si>
  <si>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</si>
  <si>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</si>
  <si>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</si>
  <si>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</si>
  <si>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</si>
  <si>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</si>
  <si>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</si>
  <si>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</si>
  <si>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</si>
  <si>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</si>
  <si>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</si>
  <si>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</si>
  <si>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</si>
  <si>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</si>
  <si>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</si>
  <si>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</si>
  <si>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</si>
  <si>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</si>
  <si>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</si>
  <si>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</si>
  <si>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</si>
  <si>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</si>
  <si>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</si>
  <si>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</si>
  <si>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</si>
  <si>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</si>
  <si>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</si>
  <si>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</si>
  <si>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</si>
  <si>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</si>
  <si>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</si>
  <si>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</si>
  <si>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</si>
  <si>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</si>
  <si>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</si>
  <si>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</si>
  <si>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</si>
  <si>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</si>
  <si>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</si>
  <si>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</si>
  <si>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</si>
  <si>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</si>
  <si>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</si>
  <si>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</si>
  <si>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</si>
  <si>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</si>
  <si>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</si>
  <si>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</si>
  <si>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</si>
  <si>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</si>
  <si>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</si>
  <si>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</si>
  <si>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</si>
  <si>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</si>
  <si>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</si>
  <si>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</si>
  <si>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</si>
  <si>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</si>
  <si>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</si>
  <si>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</si>
  <si>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</si>
  <si>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</si>
  <si>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</si>
  <si>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</si>
  <si>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</si>
  <si>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</si>
  <si>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</si>
  <si>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</si>
  <si>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</si>
  <si>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</si>
  <si>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</si>
  <si>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</si>
  <si>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</si>
  <si>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</si>
  <si>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</si>
  <si>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</si>
  <si>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</si>
  <si>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</si>
  <si>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</si>
  <si>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</si>
  <si>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</si>
  <si>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</si>
  <si>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</si>
  <si>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</si>
  <si>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</si>
  <si>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</si>
  <si>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</si>
  <si>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</si>
  <si>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</si>
  <si>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</si>
  <si>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</si>
  <si>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</si>
  <si>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</si>
  <si>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</si>
  <si>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</si>
  <si>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</si>
  <si>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</si>
  <si>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</si>
  <si>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</si>
  <si>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</si>
  <si>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</si>
  <si>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</si>
  <si>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</si>
  <si>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</si>
  <si>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</si>
  <si>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</si>
  <si>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</si>
  <si>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</si>
  <si>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</si>
  <si>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</si>
  <si>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</si>
  <si>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</si>
  <si>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</si>
  <si>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</si>
  <si>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</si>
  <si>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</si>
  <si>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</si>
  <si>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</si>
  <si>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</si>
  <si>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</si>
  <si>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</si>
  <si>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</si>
  <si>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</si>
  <si>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</si>
  <si>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</si>
  <si>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</si>
  <si>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</si>
  <si>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</si>
  <si>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</si>
  <si>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</si>
  <si>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</si>
  <si>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</si>
  <si>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</si>
  <si>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</si>
  <si>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</si>
  <si>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</si>
  <si>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</si>
  <si>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</si>
  <si>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</si>
  <si>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</si>
  <si>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</si>
  <si>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</si>
  <si>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</si>
  <si>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</si>
  <si>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</si>
  <si>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</si>
  <si>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</si>
  <si>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</si>
  <si>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</si>
  <si>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</si>
  <si>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</si>
  <si>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</si>
  <si>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</si>
  <si>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</si>
  <si>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</si>
  <si>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</si>
  <si>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</si>
  <si>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</si>
  <si>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</si>
  <si>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</si>
  <si>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</si>
  <si>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</si>
  <si>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</si>
  <si>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</si>
  <si>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</si>
  <si>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</si>
  <si>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</si>
  <si>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</si>
  <si>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</si>
  <si>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</si>
  <si>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</si>
  <si>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</si>
  <si>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</si>
  <si>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</si>
  <si>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</si>
  <si>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</si>
  <si>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</si>
  <si>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</si>
  <si>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</si>
  <si>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</si>
  <si>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</si>
  <si>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</si>
  <si>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</si>
  <si>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</si>
  <si>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</si>
  <si>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</si>
  <si>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</si>
  <si>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</si>
  <si>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</si>
  <si>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</si>
  <si>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</si>
  <si>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</si>
  <si>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</si>
  <si>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</si>
  <si>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</si>
  <si>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</si>
  <si>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</si>
  <si>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</si>
  <si>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</si>
  <si>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</si>
  <si>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</si>
  <si>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</si>
  <si>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</si>
  <si>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</si>
  <si>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</si>
  <si>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</si>
  <si>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</si>
  <si>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</si>
  <si>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</si>
  <si>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</si>
  <si>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</si>
  <si>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</si>
  <si>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</si>
  <si>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</si>
  <si>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</si>
  <si>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</si>
  <si>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</si>
  <si>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</si>
  <si>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</si>
  <si>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</si>
  <si>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</si>
  <si>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</si>
  <si>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</si>
  <si>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</si>
  <si>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</si>
  <si>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</si>
  <si>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</si>
  <si>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</si>
  <si>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</si>
  <si>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</si>
  <si>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</si>
  <si>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</si>
  <si>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</si>
  <si>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</si>
  <si>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</si>
  <si>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</si>
  <si>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</si>
  <si>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</si>
  <si>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</si>
  <si>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</si>
  <si>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</si>
  <si>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</si>
  <si>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</si>
  <si>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</si>
  <si>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</si>
  <si>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</si>
  <si>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</si>
  <si>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</si>
  <si>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</si>
  <si>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</si>
  <si>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</si>
  <si>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</si>
  <si>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</si>
  <si>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</si>
  <si>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</si>
  <si>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</si>
  <si>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</si>
  <si>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</si>
  <si>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</si>
  <si>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</si>
  <si>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</si>
  <si>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</si>
  <si>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</si>
  <si>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</si>
  <si>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</si>
  <si>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</si>
  <si>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</si>
  <si>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</si>
  <si>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</si>
  <si>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</si>
  <si>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</si>
  <si>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</si>
  <si>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</si>
  <si>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</si>
  <si>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</si>
  <si>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</si>
  <si>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</si>
  <si>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</si>
  <si>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</si>
  <si>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</si>
  <si>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</si>
  <si>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</si>
  <si>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</si>
  <si>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</si>
  <si>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</si>
  <si>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</si>
  <si>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</si>
  <si>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</si>
  <si>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</si>
  <si>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</si>
  <si>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</si>
  <si>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</si>
  <si>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</si>
  <si>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</si>
  <si>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</si>
  <si>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</si>
  <si>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</si>
  <si>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</si>
  <si>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</si>
  <si>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</si>
  <si>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</si>
  <si>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</si>
  <si>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</si>
  <si>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</si>
  <si>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</si>
  <si>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</si>
  <si>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</si>
  <si>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</si>
  <si>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</si>
  <si>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</si>
  <si>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</si>
  <si>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</si>
  <si>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</si>
  <si>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</si>
  <si>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</si>
  <si>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</si>
  <si>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</si>
  <si>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</si>
  <si>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</si>
  <si>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</si>
  <si>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</si>
  <si>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</si>
  <si>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</si>
  <si>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</si>
  <si>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</si>
  <si>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</si>
  <si>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</si>
  <si>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</si>
  <si>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</si>
  <si>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</si>
  <si>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</si>
  <si>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</si>
  <si>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</si>
  <si>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</si>
  <si>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</si>
  <si>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</si>
  <si>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</si>
  <si>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</si>
  <si>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</si>
  <si>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</si>
  <si>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</si>
  <si>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</si>
  <si>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</si>
  <si>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</si>
  <si>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</si>
  <si>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</si>
  <si>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</si>
  <si>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</si>
  <si>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</si>
  <si>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</si>
  <si>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</si>
  <si>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</si>
  <si>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</si>
  <si>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</si>
  <si>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</si>
  <si>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</si>
  <si>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</si>
  <si>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</si>
  <si>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</si>
  <si>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</si>
  <si>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</si>
  <si>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</si>
  <si>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</si>
  <si>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</si>
  <si>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</si>
  <si>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</si>
  <si>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</si>
  <si>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</si>
  <si>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</si>
  <si>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</si>
  <si>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</si>
  <si>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</si>
  <si>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</si>
  <si>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</si>
  <si>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</si>
  <si>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</si>
  <si>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</si>
  <si>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</si>
  <si>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</si>
  <si>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</si>
  <si>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</si>
  <si>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</si>
  <si>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</si>
  <si>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</si>
  <si>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</si>
  <si>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</si>
  <si>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</si>
  <si>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</si>
  <si>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</si>
  <si>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</si>
  <si>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</si>
  <si>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</si>
  <si>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</si>
  <si>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</si>
  <si>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</si>
  <si>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</si>
  <si>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</si>
  <si>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</si>
  <si>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</si>
  <si>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</si>
  <si>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</si>
  <si>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</si>
  <si>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</si>
  <si>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</si>
  <si>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</si>
  <si>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</si>
  <si>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</si>
  <si>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</si>
  <si>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</si>
  <si>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</si>
  <si>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</si>
  <si>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</si>
  <si>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</si>
  <si>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</si>
  <si>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</si>
  <si>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</si>
  <si>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</si>
  <si>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</si>
  <si>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</si>
  <si>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</si>
  <si>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</si>
  <si>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</si>
  <si>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</si>
  <si>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</si>
  <si>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</si>
  <si>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</si>
  <si>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</si>
  <si>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</si>
  <si>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</si>
  <si>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</si>
  <si>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</si>
  <si>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</si>
  <si>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</si>
  <si>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</si>
  <si>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</si>
  <si>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</si>
  <si>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</si>
  <si>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</si>
  <si>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</si>
  <si>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</si>
  <si>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</si>
  <si>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</si>
  <si>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</si>
  <si>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</si>
  <si>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</si>
  <si>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</si>
  <si>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</si>
  <si>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</si>
  <si>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</si>
  <si>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</si>
  <si>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</si>
  <si>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</si>
  <si>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</si>
  <si>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</si>
  <si>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</si>
  <si>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</si>
  <si>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</si>
  <si>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</si>
  <si>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</si>
  <si>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</si>
  <si>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</si>
  <si>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</si>
  <si>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</si>
  <si>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</si>
  <si>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</si>
  <si>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</si>
  <si>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</si>
  <si>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</si>
  <si>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</si>
  <si>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</si>
  <si>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</si>
  <si>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</si>
  <si>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</si>
  <si>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</si>
  <si>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</si>
  <si>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</si>
  <si>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</si>
  <si>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</si>
  <si>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</si>
  <si>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</si>
  <si>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</si>
  <si>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</si>
  <si>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</si>
  <si>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</si>
  <si>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</si>
  <si>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</si>
  <si>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</si>
  <si>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</si>
  <si>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</si>
  <si>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</si>
  <si>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</si>
  <si>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</si>
  <si>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</si>
  <si>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</si>
  <si>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</si>
  <si>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</si>
  <si>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</si>
  <si>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</si>
  <si>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</si>
  <si>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</si>
  <si>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</si>
  <si>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</si>
  <si>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</si>
  <si>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</si>
  <si>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</si>
  <si>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</si>
  <si>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</si>
  <si>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</si>
  <si>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</si>
  <si>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</si>
  <si>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</si>
  <si>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</si>
  <si>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</si>
  <si>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</si>
  <si>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</si>
  <si>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</si>
  <si>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</si>
  <si>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</si>
  <si>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</si>
  <si>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</si>
  <si>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</si>
  <si>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</si>
  <si>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</si>
  <si>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</si>
  <si>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</si>
  <si>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</si>
  <si>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</si>
  <si>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</si>
  <si>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</si>
  <si>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</si>
  <si>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</si>
  <si>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</si>
  <si>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</si>
  <si>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</si>
  <si>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</si>
  <si>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</si>
  <si>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</si>
  <si>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</si>
  <si>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</si>
  <si>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</si>
  <si>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</si>
  <si>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</si>
  <si>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</si>
  <si>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</si>
  <si>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</si>
  <si>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</si>
  <si>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</si>
  <si>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</si>
  <si>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</si>
  <si>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</si>
  <si>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</si>
  <si>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</si>
  <si>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</si>
  <si>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</si>
  <si>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</si>
  <si>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</si>
  <si>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</si>
  <si>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</si>
  <si>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</si>
  <si>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</si>
  <si>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</si>
  <si>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</si>
  <si>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</si>
  <si>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</si>
  <si>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</si>
  <si>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</si>
  <si>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</si>
  <si>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</si>
  <si>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</si>
  <si>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</si>
  <si>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</si>
  <si>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</si>
  <si>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</si>
  <si>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</si>
  <si>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</si>
  <si>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</si>
  <si>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</si>
  <si>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</si>
  <si>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</si>
  <si>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</si>
  <si>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</si>
  <si>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</si>
  <si>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</si>
  <si>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</si>
  <si>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</si>
  <si>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</si>
  <si>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</si>
  <si>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</si>
  <si>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</si>
  <si>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</si>
  <si>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</si>
  <si>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</si>
  <si>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</si>
  <si>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</si>
  <si>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</si>
  <si>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</si>
  <si>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</si>
  <si>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</si>
  <si>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</si>
  <si>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</si>
  <si>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</si>
  <si>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</si>
  <si>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</si>
  <si>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</si>
  <si>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</si>
  <si>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</si>
  <si>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</si>
  <si>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</si>
  <si>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</si>
  <si>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</si>
  <si>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</si>
  <si>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</si>
  <si>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</si>
  <si>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</si>
  <si>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</si>
  <si>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</si>
  <si>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</si>
  <si>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</si>
  <si>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</si>
  <si>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</si>
  <si>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</si>
  <si>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</si>
  <si>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</si>
  <si>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</si>
  <si>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</si>
  <si>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</si>
  <si>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</si>
  <si>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</si>
  <si>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</si>
  <si>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</si>
  <si>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</si>
  <si>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</si>
  <si>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</si>
  <si>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</si>
  <si>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</si>
  <si>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</si>
  <si>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</si>
  <si>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</si>
  <si>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</si>
  <si>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</si>
  <si>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</si>
  <si>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</si>
  <si>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</si>
  <si>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</si>
  <si>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</si>
  <si>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</si>
  <si>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</si>
  <si>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</si>
  <si>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</si>
  <si>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</si>
  <si>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</si>
  <si>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</si>
  <si>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</si>
  <si>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</si>
  <si>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</si>
  <si>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</si>
  <si>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</si>
  <si>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</si>
  <si>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</si>
  <si>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</si>
  <si>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</si>
  <si>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</si>
  <si>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</si>
  <si>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</si>
  <si>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</si>
  <si>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</si>
  <si>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</si>
  <si>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</si>
  <si>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</si>
  <si>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</si>
  <si>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</si>
  <si>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</si>
  <si>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</si>
  <si>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</si>
  <si>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</si>
  <si>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</si>
  <si>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</si>
  <si>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</si>
  <si>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</si>
  <si>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</si>
  <si>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</si>
  <si>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</si>
  <si>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</si>
  <si>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</si>
  <si>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</si>
  <si>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</si>
  <si>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</si>
  <si>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</si>
  <si>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</si>
  <si>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</si>
  <si>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</si>
  <si>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</si>
  <si>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</si>
  <si>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</si>
  <si>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</si>
  <si>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</si>
  <si>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</si>
  <si>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</si>
  <si>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</si>
  <si>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</si>
  <si>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</si>
  <si>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</si>
  <si>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</si>
  <si>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</si>
  <si>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</si>
  <si>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</si>
  <si>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</si>
  <si>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</si>
  <si>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</si>
  <si>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</si>
  <si>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</si>
  <si>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</si>
  <si>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</si>
  <si>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</si>
  <si>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</si>
  <si>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</si>
  <si>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</si>
  <si>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</si>
  <si>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</si>
  <si>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</si>
  <si>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</si>
  <si>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</si>
  <si>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</si>
  <si>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</si>
  <si>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</si>
  <si>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</si>
  <si>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</si>
  <si>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</si>
  <si>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</si>
  <si>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</si>
  <si>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</si>
  <si>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</si>
  <si>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</si>
  <si>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</si>
  <si>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</si>
  <si>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</si>
  <si>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</si>
  <si>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</si>
  <si>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</si>
  <si>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</si>
  <si>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</si>
  <si>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</si>
  <si>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</si>
  <si>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</si>
  <si>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</si>
  <si>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</si>
  <si>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</si>
  <si>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</si>
  <si>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</si>
  <si>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</si>
  <si>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</si>
  <si>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</si>
  <si>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</si>
  <si>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</si>
  <si>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</si>
  <si>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</si>
  <si>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</si>
  <si>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</si>
  <si>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</si>
  <si>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</si>
  <si>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</si>
  <si>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</si>
  <si>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</si>
  <si>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</si>
  <si>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</si>
  <si>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</si>
  <si>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</si>
  <si>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</si>
  <si>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</si>
  <si>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</si>
  <si>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</si>
  <si>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</si>
  <si>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</si>
  <si>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</si>
  <si>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</si>
  <si>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</si>
  <si>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</si>
  <si>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</si>
  <si>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</si>
  <si>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</si>
  <si>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</si>
  <si>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</si>
  <si>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</si>
  <si>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</si>
  <si>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</si>
  <si>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</si>
  <si>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</si>
  <si>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</si>
  <si>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</si>
  <si>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</si>
  <si>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</si>
  <si>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</si>
  <si>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</si>
  <si>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</si>
  <si>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</si>
  <si>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</si>
  <si>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</si>
  <si>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</si>
  <si>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</si>
  <si>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</si>
  <si>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</si>
  <si>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</si>
  <si>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</si>
  <si>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</si>
  <si>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</si>
  <si>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</si>
  <si>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</si>
  <si>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</si>
  <si>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</si>
  <si>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</si>
  <si>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</si>
  <si>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</si>
  <si>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</si>
  <si>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</si>
  <si>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</si>
  <si>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</si>
  <si>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</si>
  <si>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</si>
  <si>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</si>
  <si>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</si>
  <si>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</si>
  <si>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</si>
  <si>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</si>
  <si>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</si>
  <si>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</si>
  <si>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</si>
  <si>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</si>
  <si>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</si>
  <si>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</si>
  <si>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</si>
  <si>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</si>
  <si>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</si>
  <si>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</si>
  <si>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</si>
  <si>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</si>
  <si>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</si>
  <si>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</si>
  <si>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</si>
  <si>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</si>
  <si>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</si>
  <si>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</si>
  <si>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</si>
  <si>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</si>
  <si>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</si>
  <si>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</si>
  <si>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</si>
  <si>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</si>
  <si>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</si>
  <si>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</si>
  <si>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</si>
  <si>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</si>
  <si>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</si>
  <si>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</si>
  <si>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</si>
  <si>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</si>
  <si>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</si>
  <si>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</si>
  <si>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</si>
  <si>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</si>
  <si>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</si>
  <si>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</si>
  <si>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</si>
  <si>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</si>
  <si>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</si>
  <si>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</si>
  <si>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</si>
  <si>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</si>
  <si>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</si>
  <si>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</si>
  <si>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</si>
  <si>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</si>
  <si>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</si>
  <si>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</si>
  <si>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</si>
  <si>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</si>
  <si>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</si>
  <si>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</si>
  <si>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</si>
  <si>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</si>
  <si>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</si>
  <si>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</si>
  <si>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</si>
  <si>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</si>
  <si>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</si>
  <si>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</si>
  <si>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</si>
  <si>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</si>
  <si>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</si>
  <si>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</si>
  <si>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</si>
  <si>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</si>
  <si>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</si>
  <si>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</si>
  <si>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</si>
  <si>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</si>
  <si>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</si>
  <si>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</si>
  <si>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</si>
  <si>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</si>
  <si>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</si>
  <si>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</si>
  <si>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</si>
  <si>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</si>
  <si>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</si>
  <si>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</si>
  <si>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</si>
  <si>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</si>
  <si>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</si>
  <si>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</si>
  <si>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</si>
  <si>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</si>
  <si>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</si>
  <si>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</si>
  <si>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</si>
  <si>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</si>
  <si>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</si>
  <si>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</si>
  <si>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</si>
  <si>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</si>
  <si>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</si>
  <si>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</si>
  <si>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</si>
  <si>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</si>
  <si>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</si>
  <si>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</si>
  <si>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</si>
  <si>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</si>
  <si>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</si>
  <si>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</si>
  <si>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</si>
  <si>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</si>
  <si>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</si>
  <si>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</si>
  <si>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</si>
  <si>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</si>
  <si>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</si>
  <si>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</si>
  <si>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</si>
  <si>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</si>
  <si>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</si>
  <si>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</si>
  <si>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</si>
  <si>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</si>
  <si>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</si>
  <si>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</si>
  <si>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</si>
  <si>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</si>
  <si>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</si>
  <si>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</si>
  <si>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</si>
  <si>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</si>
  <si>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</si>
  <si>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</si>
  <si>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</si>
  <si>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</si>
  <si>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</si>
  <si>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</si>
  <si>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</si>
  <si>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</si>
  <si>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</si>
  <si>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</si>
  <si>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</si>
  <si>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</si>
  <si>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</si>
  <si>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</si>
  <si>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</si>
  <si>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</si>
  <si>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</si>
  <si>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</si>
  <si>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</si>
  <si>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</si>
  <si>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</si>
  <si>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</si>
  <si>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</si>
  <si>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</si>
  <si>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</si>
  <si>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</si>
  <si>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</si>
  <si>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</si>
  <si>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</si>
  <si>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</si>
  <si>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</si>
  <si>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</si>
  <si>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</si>
  <si>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</si>
  <si>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</si>
  <si>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</si>
  <si>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</si>
  <si>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</si>
  <si>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</si>
  <si>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</si>
  <si>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</si>
  <si>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</si>
  <si>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</si>
  <si>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</si>
  <si>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</si>
  <si>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</si>
  <si>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</si>
  <si>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</si>
  <si>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</si>
  <si>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</si>
  <si>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</si>
  <si>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</si>
  <si>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</si>
  <si>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</si>
  <si>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</si>
  <si>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</si>
  <si>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</si>
  <si>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</si>
  <si>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</si>
  <si>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</si>
  <si>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</si>
  <si>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</si>
  <si>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</si>
  <si>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</si>
  <si>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</si>
  <si>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</si>
  <si>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</si>
  <si>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</si>
  <si>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</si>
  <si>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</si>
  <si>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</si>
  <si>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</si>
  <si>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</si>
  <si>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</si>
  <si>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</si>
  <si>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</si>
  <si>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</si>
  <si>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</si>
  <si>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</si>
  <si>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</si>
  <si>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</si>
  <si>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</si>
  <si>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</si>
  <si>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</si>
  <si>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</si>
  <si>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</si>
  <si>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</si>
  <si>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</si>
  <si>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</si>
  <si>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</si>
  <si>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</si>
  <si>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</si>
  <si>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</si>
  <si>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</si>
  <si>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</si>
  <si>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</si>
  <si>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</si>
  <si>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</si>
  <si>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</si>
  <si>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</si>
  <si>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</si>
  <si>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</si>
  <si>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</si>
  <si>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</si>
  <si>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</si>
  <si>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</si>
  <si>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</si>
  <si>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</si>
  <si>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</si>
  <si>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</si>
  <si>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</si>
  <si>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</si>
  <si>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</si>
  <si>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</si>
  <si>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</si>
  <si>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</si>
  <si>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</si>
  <si>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</si>
  <si>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</si>
  <si>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</si>
  <si>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</si>
  <si>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</si>
  <si>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</si>
  <si>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</si>
  <si>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</si>
  <si>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</si>
  <si>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</si>
  <si>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</si>
  <si>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</si>
  <si>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</si>
  <si>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</si>
  <si>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</si>
  <si>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</si>
  <si>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</si>
  <si>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</si>
  <si>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</si>
  <si>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</si>
  <si>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</si>
  <si>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</si>
  <si>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</si>
  <si>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</si>
  <si>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</si>
  <si>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</si>
  <si>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</si>
  <si>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</si>
  <si>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</si>
  <si>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</si>
  <si>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</si>
  <si>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</si>
  <si>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</si>
  <si>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</si>
  <si>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</si>
  <si>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</si>
  <si>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</si>
  <si>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</si>
  <si>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</si>
  <si>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</si>
  <si>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</si>
  <si>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</si>
  <si>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</si>
  <si>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</si>
  <si>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</si>
  <si>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</si>
  <si>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</si>
  <si>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</si>
  <si>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</si>
  <si>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</si>
  <si>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</si>
  <si>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</si>
  <si>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</si>
  <si>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</si>
  <si>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</si>
  <si>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</si>
  <si>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</si>
  <si>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</si>
  <si>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</si>
  <si>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</si>
  <si>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</si>
  <si>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</si>
  <si>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</si>
  <si>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</si>
  <si>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</si>
  <si>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</si>
  <si>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</si>
  <si>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</si>
  <si>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</si>
  <si>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</si>
  <si>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</si>
  <si>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</si>
  <si>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</si>
  <si>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</si>
  <si>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</si>
  <si>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</si>
  <si>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</si>
  <si>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</si>
  <si>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</si>
  <si>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</si>
  <si>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</si>
  <si>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</si>
  <si>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</si>
  <si>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</si>
  <si>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</si>
  <si>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</si>
  <si>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</si>
  <si>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</si>
  <si>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</si>
  <si>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</si>
  <si>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</si>
  <si>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</si>
  <si>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</si>
  <si>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</si>
  <si>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</si>
  <si>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</si>
  <si>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</si>
  <si>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</si>
  <si>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</si>
  <si>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</si>
  <si>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</si>
  <si>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</si>
  <si>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</si>
  <si>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</si>
  <si>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</si>
  <si>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</si>
  <si>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</si>
  <si>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</si>
  <si>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</si>
  <si>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</si>
  <si>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</si>
  <si>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</si>
  <si>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</si>
  <si>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</si>
  <si>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</si>
  <si>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</si>
  <si>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</si>
  <si>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</si>
  <si>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</si>
  <si>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</si>
  <si>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</si>
  <si>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</si>
  <si>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</si>
  <si>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</si>
  <si>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</si>
  <si>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</si>
  <si>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</si>
  <si>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</si>
  <si>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</si>
  <si>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</si>
  <si>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</si>
  <si>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</si>
  <si>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</si>
  <si>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</si>
  <si>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</si>
  <si>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</si>
  <si>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</si>
  <si>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</si>
  <si>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</si>
  <si>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</si>
  <si>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</si>
  <si>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</si>
  <si>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</si>
  <si>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</si>
  <si>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</si>
  <si>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</si>
  <si>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</si>
  <si>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</si>
  <si>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</si>
  <si>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</si>
  <si>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</si>
  <si>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</si>
  <si>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</si>
  <si>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</si>
  <si>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</si>
  <si>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</si>
  <si>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</si>
  <si>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</si>
  <si>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</si>
  <si>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</si>
  <si>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</si>
  <si>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</si>
  <si>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</si>
  <si>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</si>
  <si>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</si>
  <si>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</si>
  <si>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</si>
  <si>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</si>
  <si>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</si>
  <si>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</si>
  <si>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</si>
  <si>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</si>
  <si>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</si>
  <si>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</si>
  <si>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</si>
  <si>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</si>
  <si>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</si>
  <si>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</si>
  <si>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</si>
  <si>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</si>
  <si>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</si>
  <si>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</si>
  <si>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</si>
  <si>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</si>
  <si>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</si>
  <si>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</si>
  <si>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</si>
  <si>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</si>
  <si>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</si>
  <si>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</si>
  <si>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</si>
  <si>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</si>
  <si>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</si>
  <si>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</si>
  <si>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</si>
  <si>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</si>
  <si>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</si>
  <si>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</si>
  <si>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</si>
  <si>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</si>
  <si>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</si>
  <si>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</si>
  <si>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</si>
  <si>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</si>
  <si>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</si>
  <si>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</si>
  <si>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</si>
  <si>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</si>
  <si>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</si>
  <si>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</si>
  <si>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</si>
  <si>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</si>
  <si>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</si>
  <si>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</si>
  <si>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</si>
  <si>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</si>
  <si>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</si>
  <si>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</si>
  <si>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</si>
  <si>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</si>
  <si>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</si>
  <si>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</si>
  <si>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</si>
  <si>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</si>
  <si>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</si>
  <si>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</si>
  <si>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</si>
  <si>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</si>
  <si>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</si>
  <si>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</si>
  <si>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</si>
  <si>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</si>
  <si>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</si>
  <si>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</si>
  <si>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</si>
  <si>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</si>
  <si>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</si>
  <si>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</si>
  <si>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</si>
  <si>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</si>
  <si>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</si>
  <si>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</si>
  <si>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</si>
  <si>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</si>
  <si>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</si>
  <si>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</si>
  <si>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</si>
  <si>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</si>
  <si>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</si>
  <si>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</si>
  <si>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</si>
  <si>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</si>
  <si>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</si>
  <si>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</si>
  <si>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PCM-20251207-00002214</t>
  </si>
  <si>
    <t>5G down / RECTIFIER Module Eltek problem spare shortage</t>
  </si>
  <si>
    <t>PCM-20251207-00002391</t>
  </si>
  <si>
    <t>site has access issue at night inside desert area</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</si>
  <si>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</si>
  <si>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</si>
  <si>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</si>
  <si>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</si>
  <si>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</si>
  <si>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</si>
  <si>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</si>
  <si>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</si>
  <si>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</si>
  <si>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</si>
  <si>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</si>
  <si>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</si>
  <si>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</si>
  <si>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</si>
  <si>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</si>
  <si>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</si>
  <si>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</si>
  <si>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</si>
  <si>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</si>
  <si>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</si>
  <si>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</si>
  <si>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</si>
  <si>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</si>
  <si>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Cluster owner team his vehicle got stuck while he was on the way to the site, 2nd team dispatched remaining ETA 45 mins</t>
  </si>
  <si>
    <t>PCM-20251207-00002318</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</si>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</sst>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7" totalsRowShown="0" headerRowDxfId="79" dataDxfId="78" headerRowBorderDxfId="76" tableBorderDxfId="77" totalsRowBorderDxfId="75">
  <autoFilter ref="A1:L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335.97772476851969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45998.926150694446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45998.926150694446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45998.926150694446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45998.926150694446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45998.926150694446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45998.926150694446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45998.926150694446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45998.926150694446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45998.926150694446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45998.926150694446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45998.926150694446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45998.926150694446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45998.926150694446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45998.926150694446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45998.926150694446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45998.926150694446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45998.926150694446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45998.926150694446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45998.926150694446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45998.926150694446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45998.926150694446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45998.926150694446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45998.926150694446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45998.926150694446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45998.926150694446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45998.926150694446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45998.926150694446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45998.926150694446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45998.926150694446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45998.926150694446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45998.926150694446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45998.926150694446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45998.926150694446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45998.926150694446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45998.926150694446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45998.926150694446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45998.926150694446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45998.926150694446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45998.926150694446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45998.926150694446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45998.926150694446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45998.926150694446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45998.926150694446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45998.926150694446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45998.926150694446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45998.926150694446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45998.926150694446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45998.926150694446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45998.926150694446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45998.926150694446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45998.926150694446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45998.926150694446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45998.926150694446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45998.926150694446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45998.926150694446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45998.926150694446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45998.926150694446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45998.926150694446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45998.926150694446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45998.926150694446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45998.926150694446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45998.926150694446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45998.926150694446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45998.926150694446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45998.926150694446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45998.926150694446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45998.926150694446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45998.926150694446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45998.926150694446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45998.926150694446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45998.926150694446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45998.926150694446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45998.926150694446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45998.926150694446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45998.926150694446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45998.926150694446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45998.926150694446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45998.926150694446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45998.926150694446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45998.926150694446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45998.926150694446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45998.926150694446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45998.926150694446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45998.926150694446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45998.926150694446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45998.926150694446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45998.926150694446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45998.926150694446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45998.926150694446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45998.926150694446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45998.926150694446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45998.926150694446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45998.926150694446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45998.926150694446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45998.926150694446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45998.926150694446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45998.926150694446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45998.926150694446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45998.926150694446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45998.926150694446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45998.926150694446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45998.926150694446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45998.926150694446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45998.926150694446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45998.926150694446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45998.926150694446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45998.926150694446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45998.926150694446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45998.926150694446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45998.926150694446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45998.926150694446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45998.926150694446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45998.926150694446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45998.926150694446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45998.926150694446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45998.926150694446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45998.926150694446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45998.926150694446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45998.926150694446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45998.926150694446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45998.926150694446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45998.926150694446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45998.926150694446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45998.926150694446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45998.926150694446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45998.926150694446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45998.926150694446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45998.926150694446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45998.926150694446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45998.926150694446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45998.926150694446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45998.926150694446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45998.926150694446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45998.926150694446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45998.926150694446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45998.926150694446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45998.926150694446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45998.926150694446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45998.926150694446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45998.926150694446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45998.926150694446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45998.926150694446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45998.926150694446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45998.926150694446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45998.926150694446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45998.926150694446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45998.926150694446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45998.926150694446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45998.926150694446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45998.926150694446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45998.926150694446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45998.926150694446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45998.926150694446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45998.926150694446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45998.926150694446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45998.926150694446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45998.926150694446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45998.926150694446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45998.926150694446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45998.926150694446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45998.926150694446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45998.926150694446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45998.926150694446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45998.926150694446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45998.926150694446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45998.926150694446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45998.926150694446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45998.926150694446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45998.926150694446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45998.926150694446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45998.926150694446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45998.926150694446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45998.926150694446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45998.926150694446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45998.926150694446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45998.926150694446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45998.926150694446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45998.926150694446</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86777D28-307E-4CB6-A643-2EB696B8BD3B}"/>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7"/>
  <sheetViews>
    <sheetView tabSelected="1"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173.92631273148436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14.538731712964363</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1.570768634264823</v>
      </c>
      <c r="H5" s="71">
        <v>45997.339432870373</v>
      </c>
      <c r="I5" s="58" t="str">
        <f>IFERROR(VLOOKUP(D5,DB!A:F,6,0),"")</f>
        <v>SCECO</v>
      </c>
      <c r="J5" s="58" t="str">
        <f>IFERROR(VLOOKUP(D5,DB!A:G,7,0),"")</f>
        <v>Dead</v>
      </c>
      <c r="K5" s="82" t="s">
        <v>39118</v>
      </c>
      <c r="L5" s="58" t="str">
        <f>IFERROR(VLOOKUP(D5,DB!A:I,9,0),"")</f>
        <v>Latis</v>
      </c>
    </row>
    <row r="6" spans="1:12" ht="31.5" customHeight="1">
      <c r="A6" s="152" t="s">
        <v>39119</v>
      </c>
      <c r="B6" s="18" t="str">
        <f>IFERROR(VLOOKUP(D6,DB!A:K,11,0),"")</f>
        <v>R2</v>
      </c>
      <c r="C6" s="18">
        <v>1</v>
      </c>
      <c r="D6" s="18" t="s">
        <v>21002</v>
      </c>
      <c r="E6" s="81" t="s">
        <v>39117</v>
      </c>
      <c r="F6" s="97">
        <v>45998.819965277777</v>
      </c>
      <c r="G6" s="98">
        <f ca="1">IFERROR(NOW()-F6,"-")</f>
        <v>0.10618530093051959</v>
      </c>
      <c r="H6" s="97">
        <v>45998.813599537039</v>
      </c>
      <c r="I6" s="18" t="str">
        <f>IFERROR(VLOOKUP(D6,DB!A:F,6,0),"")</f>
        <v>SCECO</v>
      </c>
      <c r="J6" s="18" t="str">
        <f>IFERROR(VLOOKUP(D6,DB!A:G,7,0),"")</f>
        <v>Good</v>
      </c>
      <c r="K6" s="19" t="s">
        <v>39120</v>
      </c>
      <c r="L6" s="18" t="str">
        <f>IFERROR(VLOOKUP(D6,DB!A:I,9,0),"")</f>
        <v>Latis</v>
      </c>
    </row>
    <row r="7" spans="1:12" ht="31.5" customHeight="1">
      <c r="A7" s="96" t="s">
        <v>39121</v>
      </c>
      <c r="B7" s="18" t="str">
        <f>IFERROR(VLOOKUP(D7,DB!A:K,11,0),"")</f>
        <v>R2</v>
      </c>
      <c r="C7" s="18">
        <v>1</v>
      </c>
      <c r="D7" s="18" t="s">
        <v>26320</v>
      </c>
      <c r="E7" s="81" t="s">
        <v>39106</v>
      </c>
      <c r="F7" s="97">
        <v>45998.920648148145</v>
      </c>
      <c r="G7" s="98">
        <f ca="1">IFERROR(NOW()-F7,"-")</f>
        <v>5.5024305620463565E-3</v>
      </c>
      <c r="H7" s="97">
        <v>45998.915729166663</v>
      </c>
      <c r="I7" s="18" t="str">
        <f>IFERROR(VLOOKUP(D7,DB!A:F,6,0),"")</f>
        <v>Power cube</v>
      </c>
      <c r="J7" s="18" t="str">
        <f>IFERROR(VLOOKUP(D7,DB!A:G,7,0),"")</f>
        <v>Good+No BB Design</v>
      </c>
      <c r="K7" s="19" t="s">
        <v>39122</v>
      </c>
      <c r="L7" s="18" t="str">
        <f>IFERROR(VLOOKUP(D7,DB!A:I,9,0),"")</f>
        <v>Latis</v>
      </c>
    </row>
    <row r="8" spans="1:12" ht="31.5" customHeight="1">
      <c r="A8" s="96"/>
      <c r="B8" s="18" t="str">
        <f>IFERROR(VLOOKUP(D8,DB!A:K,11,0),"")</f>
        <v/>
      </c>
      <c r="C8" s="18"/>
      <c r="D8" s="18"/>
      <c r="E8" s="81"/>
      <c r="F8" s="97"/>
      <c r="G8" s="98">
        <f ca="1">IFERROR(NOW()-F8,"-")</f>
        <v>45998.926150578707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45998.926150578707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45998.926150578707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45998.926150578707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45998.926150578707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45998.926150578707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45998.926150578707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45998.926150578707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45998.926150578707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45998.926150578707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45998.926150578707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45998.926150578707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45998.926150578707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45998.926150578707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45998.926150578707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45998.926150578707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45998.926150578707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45998.926150578707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45998.926150578707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45998.926150578707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45998.926150578707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45998.926150578707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45998.926150578707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45998.926150578707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45998.926150578707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45998.926150578707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45998.926150578707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45998.926150578707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45998.926150578707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45998.926150578707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45998.926150578707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45998.926150578707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45998.926150578707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45998.926150578707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45998.926150578707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45998.926150578707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45998.926150578707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45998.926150578707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45998.926150578707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45998.926150578707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45998.926150578707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45998.926150578707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45998.926150578707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45998.926150578707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45998.926150578707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45998.926150578707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45998.926150578707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45998.926150578707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45998.926150578707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45998.926150578707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45998.926150578707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45998.926150578707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45998.926150578707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45998.926150578707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45998.926150578707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45998.926150578707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45998.926150578707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45998.926150578707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45998.926150578707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45998.926150578707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45998.926150578707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45998.926150578707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45998.926150578707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45998.926150578707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45998.926150578707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45998.926150578707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45998.926150578707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45998.926150578707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45998.926150578707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45998.926150578707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45998.926150578707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45998.926150578707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45998.926150578707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45998.926150578707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45998.926150578707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45998.926150578707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45998.926150578707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45998.926150578707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45998.926150578707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45998.926150578707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45998.926150578707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45998.926150578707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45998.926150578707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45998.926150578707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45998.926150578707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45998.926150578707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45998.926150578707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45998.926150578707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45998.926150578707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45998.926150578707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45998.926150578707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45998.926150578707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45998.926150578707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45998.926150578707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45998.926150578707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45998.926150578707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45998.926150578707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45998.926150578707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45998.926150578707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45998.926150578707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45998.926150578707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45998.926150578707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45998.926150578707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45998.926150578707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45998.926150578707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45998.926150578707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45998.926150578707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45998.926150578707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45998.926150578707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45998.926150578707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45998.926150578707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45998.926150578707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45998.926150578707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45998.926150578707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45998.926150578707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45998.926150578707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45998.926150578707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45998.926150578707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45998.926150578707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45998.926150578707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45998.926150578707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45998.926150578707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45998.926150578707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45998.926150578707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45998.926150578707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45998.926150578707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45998.926150578707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45998.926150578707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45998.926150578707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45998.926150578707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45998.926150578707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81"/>
      <c r="F139" s="97"/>
      <c r="G139" s="98">
        <f ca="1">IFERROR(NOW()-F139,"-")</f>
        <v>45998.926150578707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45998.926150578707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45998.926150578707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45998.926150578707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45998.926150578707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45998.926150578707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45998.926150578707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45998.926150578707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45998.926150578707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45998.926150578707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45998.926150578707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45998.926150578707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45998.926150578707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45998.926150578707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45998.926150578707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45998.926150578707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45998.926150578707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45998.926150578707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45998.926150578707</v>
      </c>
      <c r="H157" s="97"/>
      <c r="I157" s="18" t="str">
        <f>IFERROR(VLOOKUP(D157,DB!A:F,6,0),"")</f>
        <v/>
      </c>
      <c r="J157" s="18" t="str">
        <f>IFERROR(VLOOKUP(D157,DB!A:G,7,0),"")</f>
        <v/>
      </c>
      <c r="K157" s="19"/>
      <c r="L157" s="18" t="str">
        <f>IFERROR(VLOOKUP(D157,DB!A:I,9,0),"")</f>
        <v/>
      </c>
    </row>
    <row r="158" spans="1:12" ht="31.5" customHeight="1">
      <c r="A158" s="146"/>
      <c r="B158" s="147" t="str">
        <f>IFERROR(VLOOKUP(D158,DB!A:K,11,0),"")</f>
        <v/>
      </c>
      <c r="C158" s="147"/>
      <c r="D158" s="147"/>
      <c r="E158" s="147"/>
      <c r="F158" s="148"/>
      <c r="G158" s="149">
        <f ca="1">IFERROR(NOW()-F158,"-")</f>
        <v>45998.926150578707</v>
      </c>
      <c r="H158" s="148"/>
      <c r="I158" s="147" t="str">
        <f>IFERROR(VLOOKUP(D158,DB!A:F,6,0),"")</f>
        <v/>
      </c>
      <c r="J158" s="147" t="str">
        <f>IFERROR(VLOOKUP(D158,DB!A:G,7,0),"")</f>
        <v/>
      </c>
      <c r="K158" s="150"/>
      <c r="L158" s="147" t="str">
        <f>IFERROR(VLOOKUP(D158,DB!A:I,9,0),"")</f>
        <v/>
      </c>
    </row>
    <row r="159" spans="1:12" ht="31.5" customHeight="1">
      <c r="A159" s="96"/>
      <c r="B159" s="18" t="str">
        <f>IFERROR(VLOOKUP(D159,DB!A:K,11,0),"")</f>
        <v/>
      </c>
      <c r="C159" s="18"/>
      <c r="D159" s="18"/>
      <c r="E159" s="18"/>
      <c r="F159" s="97"/>
      <c r="G159" s="98">
        <f ca="1">IFERROR(NOW()-F159,"-")</f>
        <v>45998.926150578707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45998.926150578707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45998.926150578707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45998.926150578707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45998.926150578707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45998.926150578707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45998.926150578707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45998.926150578707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45998.926150578707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45998.926150578707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45998.926150578707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45998.926150578707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45998.926150578707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45998.926150578707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45998.926150578707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45998.926150578707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45998.926150578707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45998.926150578707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45998.926150578707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45998.926150578707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45998.926150578707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45998.926150578707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45998.926150578707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45998.926150578707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45998.926150578707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45998.926150578707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45998.926150578707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45998.926150578707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45998.926150578707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45998.926150578707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45998.926150578707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45998.926150578707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45998.926150578707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45998.926150578707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45998.926150578707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45998.926150578707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45998.926150578707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45998.926150578707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45998.926150578707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45998.926150578707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45998.926150578707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45998.926150578707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45998.926150578707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45998.926150578707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45998.926150578707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45998.926150578707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45998.926150578707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45998.926150578707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45998.926150578707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45998.926150578707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45998.926150578707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45998.926150578707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45998.926150578707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45998.926150578707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45998.926150578707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45998.926150578707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45998.926150578707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45998.926150578707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45998.926150578707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45998.926150578707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45998.926150578707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45998.926150578707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45998.926150578707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45998.926150578707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45998.926150578707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45998.926150578707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45998.926150578707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45998.926150578707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45998.926150578707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45998.926150578707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45998.926150578707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45998.926150578707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45998.926150578707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45998.926150578707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45998.926150578707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45998.926150578707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45998.926150578707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45998.926150578707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45998.926150578707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45998.926150578707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45998.926150578707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45998.926150578707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45998.926150578707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45998.926150578707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45998.926150578707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45998.926150578707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45998.926150578707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45998.926150578707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45998.926150578707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45998.926150578707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45998.926150578707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45998.926150578707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45998.926150578707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45998.926150578707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45998.926150578707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45998.926150578707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45998.926150578707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45998.926150578707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45998.926150578707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45998.926150578707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45998.926150578707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45998.926150578707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45998.926150578707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45998.926150578707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45998.926150578707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45998.926150578707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45998.926150578707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45998.926150578707</v>
      </c>
      <c r="H266" s="97"/>
      <c r="I266" s="18" t="str">
        <f>IFERROR(VLOOKUP(D266,DB!A:F,6,0),"")</f>
        <v/>
      </c>
      <c r="J266" s="18" t="str">
        <f>IFERROR(VLOOKUP(D266,DB!A:G,7,0),"")</f>
        <v/>
      </c>
      <c r="K266" s="19"/>
      <c r="L266" s="18" t="str">
        <f>IFERROR(VLOOKUP(D266,DB!A:I,9,0),"")</f>
        <v/>
      </c>
    </row>
    <row r="267" spans="1:12" ht="31.5" customHeight="1">
      <c r="A267" s="146"/>
      <c r="B267" s="147" t="str">
        <f>IFERROR(VLOOKUP(D267,DB!A:K,11,0),"")</f>
        <v/>
      </c>
      <c r="C267" s="147"/>
      <c r="D267" s="147"/>
      <c r="E267" s="147"/>
      <c r="F267" s="148"/>
      <c r="G267" s="149">
        <f ca="1">IFERROR(NOW()-F267,"-")</f>
        <v>45998.926150578707</v>
      </c>
      <c r="H267" s="148"/>
      <c r="I267" s="147" t="str">
        <f>IFERROR(VLOOKUP(D267,DB!A:F,6,0),"")</f>
        <v/>
      </c>
      <c r="J267" s="147" t="str">
        <f>IFERROR(VLOOKUP(D267,DB!A:G,7,0),"")</f>
        <v/>
      </c>
      <c r="K267" s="150"/>
      <c r="L267" s="147" t="str">
        <f>IFERROR(VLOOKUP(D267,DB!A:I,9,0),"")</f>
        <v/>
      </c>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H3" sqref="H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4</v>
      </c>
      <c r="D2" s="18" t="s">
        <v>25104</v>
      </c>
      <c r="E2" s="18" t="s">
        <v>39106</v>
      </c>
      <c r="F2" s="20"/>
      <c r="G2" s="155">
        <f ca="1">IFERROR(NOW()-F2,"-")</f>
        <v>45998.926150578707</v>
      </c>
      <c r="H2" s="22">
        <v>45998.510266203702</v>
      </c>
      <c r="I2" s="19" t="str">
        <f>IFERROR(VLOOKUP(D2,DB!A:F,6,0),"")</f>
        <v>SCECO</v>
      </c>
      <c r="J2" s="18" t="str">
        <f>IFERROR(VLOOKUP(D2,DB!A:G,7,0),"")</f>
        <v>Vandalized</v>
      </c>
      <c r="K2" s="42" t="s">
        <v>39124</v>
      </c>
      <c r="L2" s="23" t="str">
        <f>IFERROR(VLOOKUP(D2,DB!A:I,9,0),"")</f>
        <v>Latis</v>
      </c>
    </row>
    <row r="3" spans="1:13" ht="15" customHeight="1">
      <c r="A3" s="19"/>
      <c r="B3" s="58" t="str">
        <f>IFERROR(VLOOKUP(D3,DB!A:K,11,0),"")</f>
        <v/>
      </c>
      <c r="C3" s="18"/>
      <c r="D3" s="154"/>
      <c r="E3" s="18"/>
      <c r="F3" s="20"/>
      <c r="G3" s="21">
        <f t="shared" ref="G3" ca="1" si="0">IFERROR(NOW()-F3,"-")</f>
        <v>45998.926150694446</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45998.926150694446</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45998.926150694446</v>
      </c>
      <c r="H5" s="22"/>
      <c r="I5" s="19" t="str">
        <f>IFERROR(VLOOKUP(D5,DB!A:F,6,0),"")</f>
        <v/>
      </c>
      <c r="J5" s="18" t="str">
        <f>IFERROR(VLOOKUP(D5,DB!A:G,7,0),"")</f>
        <v/>
      </c>
      <c r="K5" s="42"/>
      <c r="L5" s="23" t="str">
        <f>IFERROR(VLOOKUP(D5,DB!A:I,9,0),"")</f>
        <v/>
      </c>
    </row>
    <row r="6" spans="1:13" ht="15" customHeight="1">
      <c r="A6" s="19"/>
      <c r="B6" s="58" t="str">
        <f>IFERROR(VLOOKUP(D6,DB!A:K,11,0),"")</f>
        <v>R3</v>
      </c>
      <c r="C6" s="18"/>
      <c r="D6" s="154" t="s">
        <v>5161</v>
      </c>
      <c r="E6" s="18"/>
      <c r="F6" s="20"/>
      <c r="G6" s="21">
        <f t="shared" ca="1" si="1"/>
        <v>45998.926150694446</v>
      </c>
      <c r="H6" s="22"/>
      <c r="I6" s="19" t="str">
        <f>IFERROR(VLOOKUP(D6,DB!A:F,6,0),"")</f>
        <v>Power Cube</v>
      </c>
      <c r="J6" s="18" t="str">
        <f>IFERROR(VLOOKUP(D6,DB!A:G,7,0),"")</f>
        <v>Good</v>
      </c>
      <c r="K6" s="42"/>
      <c r="L6" s="23" t="str">
        <f>IFERROR(VLOOKUP(D6,DB!A:I,9,0),"")</f>
        <v>Zain</v>
      </c>
    </row>
    <row r="7" spans="1:13" ht="15" customHeight="1">
      <c r="A7" s="19"/>
      <c r="B7" s="58" t="str">
        <f>IFERROR(VLOOKUP(D7,DB!A:K,11,0),"")</f>
        <v>R3</v>
      </c>
      <c r="C7" s="18"/>
      <c r="D7" s="154" t="s">
        <v>5040</v>
      </c>
      <c r="E7" s="18"/>
      <c r="F7" s="20"/>
      <c r="G7" s="21">
        <f t="shared" ca="1" si="1"/>
        <v>45998.926150694446</v>
      </c>
      <c r="H7" s="22"/>
      <c r="I7" s="19" t="str">
        <f>IFERROR(VLOOKUP(D7,DB!A:F,6,0),"")</f>
        <v>Power Cube</v>
      </c>
      <c r="J7" s="18" t="str">
        <f>IFERROR(VLOOKUP(D7,DB!A:G,7,0),"")</f>
        <v>Good</v>
      </c>
      <c r="K7" s="42"/>
      <c r="L7" s="23" t="str">
        <f>IFERROR(VLOOKUP(D7,DB!A:I,9,0),"")</f>
        <v>Zain</v>
      </c>
    </row>
    <row r="8" spans="1:13" ht="15" customHeight="1">
      <c r="A8" s="19"/>
      <c r="B8" s="58" t="str">
        <f>IFERROR(VLOOKUP(D8,DB!A:K,11,0),"")</f>
        <v/>
      </c>
      <c r="C8" s="18"/>
      <c r="D8" s="154"/>
      <c r="E8" s="18"/>
      <c r="F8" s="20"/>
      <c r="G8" s="21">
        <f t="shared" ca="1" si="1"/>
        <v>45998.926150694446</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45998.926150694446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45998.926150694446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45998.926150694446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45998.926150694446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45998.926150694446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45998.926150694446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45998.926150694446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45998.926150694446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45998.926150694446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45998.926150694446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45998.926150694446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45998.926150694446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45998.926150694446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45998.926150694446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45998.926150694446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45998.926150694446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45998.926150694446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45998.926150694446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45998.926150694446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45998.926150694446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45998.926150694446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45998.926150694446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45998.926150694446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45998.926150694446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45998.926150694446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45998.926150694446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45998.926150694446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45998.926150694446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45998.926150694446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45998.926150694446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45998.926150694446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45998.926150694446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45998.926150694446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45998.926150694446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45998.926150694446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45998.926150694446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45998.926150694446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45998.926150694446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45998.926150694446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45998.926150694446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45998.926150694446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45998.926150694446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45998.926150694446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45998.926150694446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45998.926150694446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45998.926150694446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45998.926150694446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45998.926150694446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45998.926150694446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45998.926150694446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45998.926150694446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45998.926150694446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45998.926150694446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45998.926150694446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45998.926150694446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45998.926150694446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45998.926150694446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45998.926150694446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45998.926150694446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45998.926150694446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45998.926150694446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45998.926150694446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45998.926150694446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45998.926150694446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45998.926150694446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45998.926150694446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45998.926150694446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45998.926150694446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45998.926150694446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45998.926150694446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45998.926150694446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45998.926150694446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45998.926150694446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45998.926150694446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45998.926150694446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45998.926150694446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45998.926150694446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45998.926150694446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45998.926150694446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45998.926150694446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45998.926150694446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45998.926150694446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45998.926150694446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45998.926150694446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45998.926150694446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45998.926150694446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45998.926150694446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45998.926150694446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45998.926150694446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45998.926150694446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45998.926150694446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45998.926150694446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45998.926150694446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45998.926150694446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45998.926150694446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45998.926150694446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45998.926150694446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45998.926150694446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45998.926150694446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45998.926150694446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45998.926150694446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45998.926150694446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45998.926150694446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45998.926150694446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45998.926150694446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45998.926150694446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45998.926150694446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45998.926150694446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45998.926150694446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45998.926150694446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45998.926150694446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45998.926150694446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45998.926150694446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45998.926150694446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45998.926150694446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45998.926150694446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45998.926150694446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45998.926150694446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45998.926150694446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45998.926150694446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45998.926150694446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45998.926150694446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45998.926150694446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45998.926150694446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45998.926150694446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45998.926150694446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45998.926150694446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45998.926150694446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45998.926150694446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45998.926150694446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45998.926150694446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45998.926150694446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45998.926150694446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45998.926150694446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45998.926150694446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45998.926150694446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45998.926150694446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45998.926150694446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45998.926150694446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45998.926150694446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45998.926150694446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45998.926150694446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45998.926150694446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45998.926150694446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45998.926150694446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45998.926150694446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45998.926150694446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45998.926150694446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45998.926150694446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45998.926150694446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45998.926150694446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45998.926150694446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45998.926150694446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45998.926150694446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45998.926150694446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45998.926150694446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45998.926150694446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45998.926150694446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45998.926150694446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45998.926150694446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45998.926150694446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45998.926150694446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45998.926150694446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45998.926150694446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45998.926150694446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45998.926150694446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45998.926150694446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45998.926150694446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45998.926150694446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45998.926150694446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45998.926150694446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45998.926150694446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45998.926150694446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45998.926150694446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45998.926150694446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45998.926150694446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45998.926150694446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45998.926150694446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45998.926150694446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45998.926150694446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45998.926150694446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45998.926150694446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45998.926150694446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45998.926150694446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45998.926150694446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45998.926150694446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45998.926150694446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45998.926150694446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45998.926150694446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45998.926150694446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45998.926150694446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45998.926150694446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45998.926150694446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45998.926150694446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45998.926150694446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45998.926150694446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45998.926150694446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45998.926150694446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45998.926150694446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45998.926150694446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45998.926150694446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45998.926150694446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45998.926150694446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45998.926150694446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45998.926150694446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45998.926150694446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45998.926150694446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45998.926150694446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45998.926150694446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45998.926150694446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45998.926150694446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45998.926150694446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45998.926150694446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45998.926150694446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45998.926150694446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45998.926150694446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45998.926150694446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45998.926150694446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45998.926150694446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45998.926150694446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45998.926150694446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45998.926150694446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45998.926150694446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45998.926150694446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45998.926150694446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45998.926150694446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45998.926150694446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45998.926150694446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45998.926150694446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45998.926150694446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45998.926150694446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45998.926150694446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45998.926150694446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45998.926150694446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45998.926150694446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45998.926150694446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45998.926150694446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45998.926150694446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45998.926150694446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45998.926150694446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45998.926150694446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45998.926150694446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45998.926150694446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45998.926150694446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45998.926150694446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45998.926150694446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45998.926150694446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45998.926150694446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45998.926150694446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45998.926150694446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45998.926150694446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45998.926150694446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45998.926150694446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45998.926150694446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45998.926150694446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45998.926150694446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45998.926150694446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45998.926150694446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45998.926150694446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45998.926150694446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45998.926150694446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45998.926150694446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45998.926150694446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45998.926150694446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45998.926150694446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45998.926150694446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45998.926150694446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45998.926150694446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45998.926150694446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45998.926150694446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45998.926150694446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45998.926150694446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45998.926150694446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45998.926150694446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45998.926150694446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45998.926150694446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45998.926150694446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45998.926150694446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45998.926150694446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45998.926150694446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45998.926150694446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45998.926150694446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45998.926150694446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45998.926150694446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45998.926150694446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45998.926150694446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45998.926150694446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45998.926150694446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45998.926150694446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45998.926150694446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45998.926150694446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45998.926150694446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45998.926150694446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45998.926150694446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45998.926150694446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45998.926150694446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45998.926150694446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45998.926150694446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45998.926150694446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45998.926150694446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45998.926150694446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45998.926150694446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45998.926150694446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45998.926150694446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45998.926150694446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45998.926150694446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45998.926150694446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45998.926150694446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45998.926150694446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45998.926150694446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45998.926150694446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45998.926150694446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45998.926150694446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45998.926150694446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45998.926150694446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45998.926150694446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45998.926150694446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45998.926150694446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45998.926150694446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45998.926150694446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45998.926150694446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45998.926150694446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45998.926150694446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45998.926150694446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45998.926150694446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45998.926150694446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45998.926150694446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45998.926150694446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45998.926150694446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45998.926150694446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45998.926150694446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45998.926150694446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45998.926150694446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45998.926150694446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45998.926150694446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45998.926150694446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45998.926150694446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45998.926150694446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45998.926150694446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45998.926150694446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45998.926150694446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45998.926150694446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45998.926150694446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45998.926150694446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45998.926150694446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45998.926150694446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45998.926150694446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45998.926150694446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45998.926150694446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45998.926150694446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45998.926150694446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45998.926150694446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45998.926150694446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45998.926150694446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45998.926150694446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45998.926150694446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45998.926150694446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45998.926150694446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45998.926150694446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45998.926150694446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45998.926150694446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45998.926150694446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45998.926150694446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45998.926150694446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45998.926150694446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45998.926150694446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45998.926150694446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45998.926150694446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45998.926150694446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45998.926150694446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45998.926150694446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45998.926150694446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45998.926150694446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45998.926150694446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45998.926150694446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45998.926150694446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45998.926150694446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45998.926150694446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45998.926150694446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45998.926150694446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45998.926150694446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45998.926150694446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45998.926150694446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45998.926150694446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45998.926150694446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45998.926150694446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45998.926150694446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45998.926150694446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45998.926150694446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45998.926150694446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45998.926150694446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45998.926150694446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45998.926150694446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45998.926150694446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45998.926150694446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45998.926150694446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45998.926150694446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45998.926150694446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45998.926150694446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45998.926150694446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45998.926150694446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45998.926150694446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45998.926150694446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45998.926150694446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45998.926150694446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45998.926150694446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45998.926150694446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45998.926150694446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45998.926150694446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45998.926150694446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45998.926150694446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45998.926150694446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45998.926150694446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45998.926150694446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45998.926150694446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45998.926150694446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45998.926150694446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45998.926150694446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45998.926150694446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45998.926150694446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45998.926150694446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45998.926150694446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45998.926150694446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45998.926150694446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45998.926150694446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45998.926150694446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45998.926150694446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45998.926150694446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45998.926150694446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45998.926150694446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45998.926150694446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45998.926150694446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45998.926150694446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45998.926150694446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45998.926150694446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45998.926150694446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45998.926150694446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45998.926150694446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45998.926150694446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45998.926150694446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45998.926150694446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45998.926150694446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45998.926150694446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45998.926150694446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45998.926150694446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45998.926150694446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45998.926150694446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45998.926150694446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45998.926150694446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45998.926150694446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45998.926150694446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45998.926150694446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45998.926150694446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45998.926150694446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45998.926150694446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45998.926150694446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45998.926150694446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45998.926150694446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45998.926150694446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45998.926150694446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45998.926150694446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45998.926150694446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45998.926150694446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45998.926150694446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45998.926150694446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45998.926150694446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45998.926150694446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45998.926150694446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45998.926150694446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45998.926150694446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45998.926150694446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45998.926150694446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45998.926150694446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45998.926150694446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45998.926150694446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45998.926150694446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45998.926150694446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45998.926150694446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45998.926150694446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45998.926150694446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45998.926150694446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45998.926150694446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45998.926150694446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45998.926150694446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45998.926150694446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45998.926150694446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45998.926150694446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45998.926150694446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45998.926150694446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45998.926150694446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45998.926150694446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45998.926150694446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45998.926150694446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45998.926150694446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45998.926150694446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45998.926150694446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45998.926150694446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45998.926150694446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45998.926150694446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45998.926150694446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45998.926150694446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45998.926150694446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45998.926150694446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45998.926150694446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45998.926150694446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45998.926150694446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45998.926150694446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45998.926150694446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45998.926150694446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45998.926150694446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45998.926150694446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45998.926150694446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45998.926150694446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45998.926150694446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45998.926150694446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45998.926150694446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45998.926150694446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45998.926150694446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45998.926150694446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45998.926150694446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45998.926150694446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45998.926150694446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45998.926150694446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45998.926150694446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45998.926150694446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45998.926150694446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45998.926150694446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45998.926150694446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45998.926150694446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45998.926150694446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45998.926150694446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45998.926150694446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45998.926150694446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45998.926150694446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45998.926150694446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45998.926150694446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45998.926150694446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45998.926150694446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45998.926150694446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45998.926150694446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45998.926150694446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45998.926150694446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45998.926150694446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45998.926150694446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45998.926150694446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45998.926150694446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45998.926150694446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45998.926150694446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45998.926150694446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45998.926150694446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45998.926150694446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45998.926150694446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45998.926150694446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45998.926150694446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45998.926150694446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45998.926150694446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45998.926150694446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45998.926150694446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45998.926150694446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45998.926150694446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45998.926150694446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45998.926150694446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45998.926150694446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45998.926150694446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45998.926150694446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45998.926150694446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45998.926150694446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45998.926150694446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45998.926150694446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45998.926150694446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45998.926150694446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45998.926150694446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45998.926150694446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45998.926150694446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45998.926150694446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45998.926150694446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45998.926150694446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45998.926150694446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45998.926150694446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45998.926150694446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45998.926150694446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45998.926150694446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45998.926150694446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45998.926150694446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45998.926150694446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45998.926150694446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45998.926150694446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45998.926150694446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45998.926150694446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45998.926150694446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45998.926150694446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45998.926150694446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45998.926150694446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45998.926150694446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45998.926150694446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45998.926150694446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45998.926150694446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45998.926150694446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45998.926150694446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45998.926150694446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45998.926150694446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45998.926150694446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45998.926150694446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45998.926150694446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45998.926150694446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45998.926150694446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45998.926150694446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45998.926150694446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45998.926150694446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45998.926150694446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45998.926150694446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45998.926150694446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45998.926150694446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45998.926150694446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45998.926150694446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45998.926150694446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45998.926150694446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45998.926150694446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45998.926150694446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45998.926150694446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45998.926150694446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45998.926150694446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45998.926150694446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45998.926150694446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45998.926150694446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45998.926150694446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45998.926150694446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45998.926150694446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45998.926150694446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45998.926150694446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45998.926150694446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45998.926150694446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45998.926150694446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45998.926150694446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45998.926150694446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45998.926150694446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45998.926150694446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45998.926150694446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45998.926150694446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45998.926150694446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45998.926150694446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45998.926150694446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45998.926150694446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45998.926150694446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45998.926150694446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45998.926150694446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45998.926150694446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45998.926150694446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45998.926150694446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45998.926150694446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45998.926150694446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45998.926150694446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45998.926150694446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45998.926150694446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45998.926150694446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45998.926150694446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45998.926150694446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45998.926150694446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45998.926150694446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45998.926150694446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45998.926150694446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45998.926150694446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45998.926150694446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45998.926150694446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45998.926150694446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45998.926150694446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45998.926150694446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45998.926150694446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45998.926150694446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45998.926150694446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45998.926150694446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45998.926150694446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45998.926150694446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45998.926150694446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45998.926150694446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45998.926150694446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45998.926150694446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45998.926150694446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45998.926150694446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45998.926150694446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45998.926150694446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45998.926150694446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45998.926150694446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45998.926150694446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45998.926150694446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45998.926150694446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45998.926150694446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45998.926150694446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45998.926150694446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45998.926150694446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45998.926150694446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45998.926150694446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45998.926150694446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45998.926150694446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45998.926150694446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45998.926150694446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45998.926150694446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45998.926150694446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45998.926150694446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45998.926150694446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45998.926150694446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45998.926150694446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45998.926150694446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45998.926150694446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45998.926150694446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45998.926150694446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45998.926150694446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45998.926150694446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45998.926150694446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45998.926150694446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45998.926150694446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45998.926150694446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45998.926150694446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45998.926150694446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45998.926150694446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45998.926150694446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45998.926150694446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45998.926150694446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45998.926150694446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45998.926150694446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45998.926150694446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45998.926150694446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45998.926150694446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45998.926150694446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45998.926150694446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45998.926150694446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45998.926150694446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45998.926150694446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45998.926150694446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45998.926150694446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45998.926150694446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45998.926150694446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45998.926150694446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45998.926150694446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45998.926150694446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45998.926150694446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45998.926150694446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45998.926150694446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45998.926150694446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45998.926150694446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45998.926150694446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45998.926150694446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45998.926150694446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45998.926150694446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45998.926150694446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45998.926150694446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45998.926150694446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45998.926150694446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45998.926150694446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45998.926150694446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45998.926150694446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45998.926150694446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45998.926150694446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45998.926150694446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45998.926150694446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45998.926150694446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45998.926150694446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45998.926150694446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45998.926150694446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45998.926150694446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45998.926150694446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45998.926150694446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45998.926150694446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45998.926150694446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45998.926150694446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45998.926150694446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45998.926150694446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45998.926150694446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45998.926150694446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45998.926150694446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45998.926150694446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45998.926150694446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45998.926150694446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45998.926150694446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45998.926150694446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45998.926150694446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45998.926150694446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45998.926150694446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45998.926150694446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45998.926150694446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45998.926150694446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45998.926150694446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45998.926150694446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45998.926150694446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45998.926150694446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45998.926150694446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45998.926150694446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45998.926150694446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45998.926150694446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45998.926150694446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45998.926150694446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45998.926150694446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45998.926150694446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45998.926150694446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45998.926150694446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45998.926150694446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45998.926150694446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45998.926150694446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45998.926150694446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45998.926150694446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45998.926150694446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45998.926150694446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45998.926150694446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45998.926150694446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45998.926150694446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45998.926150694446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45998.926150694446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45998.926150694446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45998.926150694446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45998.926150694446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45998.926150694446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45998.926150694446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45998.926150694446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45998.926150694446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45998.926150694446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45998.926150694446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45998.926150694446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45998.926150694446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45998.926150694446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45998.926150694446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45998.926150694446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45998.926150694446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45998.926150694446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45998.926150694446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45998.926150694446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45998.926150694446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45998.926150694446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45998.926150694446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45998.926150694446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45998.926150694446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45998.926150694446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45998.926150694446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45998.926150694446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45998.926150694446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45998.926150694446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45998.926150694446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45998.926150694446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45998.926150694446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45998.926150694446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45998.926150694446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45998.926150694446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45998.926150694446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45998.926150694446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45998.926150694446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45998.926150694446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45998.926150694446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45998.926150694446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45998.926150694446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45998.926150694446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45998.926150694446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45998.926150694446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45998.926150694446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45998.926150694446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45998.926150694446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45998.926150694446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45998.926150694446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45998.926150694446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45998.926150694446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45998.926150694446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45998.926150694446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45998.926150694446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45998.926150694446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45998.926150694446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45998.926150694446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45998.926150694446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45998.926150694446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45998.926150694446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45998.926150694446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45998.926150694446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45998.926150694446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45998.926150694446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45998.926150694446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45998.926150694446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45998.926150694446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45998.926150694446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45998.926150694446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45998.926150694446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45998.926150694446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45998.926150694446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45998.926150694446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45998.926150694446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45998.926150694446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45998.926150694446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45998.926150694446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45998.926150694446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45998.926150694446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45998.926150694446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45998.926150694446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45998.926150694446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45998.926150694446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45998.926150694446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45998.926150694446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45998.926150694446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45998.926150694446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45998.926150694446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45998.926150694446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45998.926150694446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45998.926150694446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45998.926150694446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45998.926150694446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45998.926150694446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45998.926150694446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45998.926150694446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45998.926150694446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45998.926150694446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45998.926150694446</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295.44543310184963</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39109</v>
      </c>
      <c r="F3" s="91">
        <v>45997.533333333333</v>
      </c>
      <c r="G3" s="92">
        <f t="shared" ref="G3:G44" ca="1" si="0">IFERROR(NOW()-F3,"")</f>
        <v>1.392817361112975</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0.13200717592553701</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45998.926150694446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45998.926150694446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45998.926150694446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45998.926150694446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45998.926150694446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45998.926150694446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45998.926150694446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45998.926150694446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45998.926150694446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45998.926150694446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45998.926150694446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45998.926150694446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45998.926150694446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45998.926150694446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45998.926150694446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45998.926150694446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45998.926150694446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45998.926150694446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45998.926150694446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45998.926150694446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45998.926150694446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45998.926150694446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45998.926150694446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45998.926150694446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45998.926150694446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45998.926150694446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45998.926150694446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45998.926150694446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45998.926150694446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45998.926150694446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45998.926150694446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45998.926150694446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45998.926150694446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45998.926150694446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45998.926150694446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45998.926150694446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45998.926150694446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45998.926150694446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45998.926150694446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45998.926150694446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45998.926150694446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45998.926150694446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45998.926150694446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45998.926150694446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45998.926150694446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45998.926150694446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45998.926150694446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45998.926150694446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45998.926150694446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45998.926150694446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45998.926150694446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45998.926150694446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45998.926150694446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45998.926150694446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45998.926150694446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45998.926150694446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45998.926150694446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45998.926150694446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45998.926150694446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45998.926150694446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45998.926150694446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45998.926150694446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45998.926150694446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45998.926150694446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45998.926150694446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45998.926150694446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45998.926150694446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45998.926150694446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45998.926150694446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45998.926150694446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45998.926150694446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45998.926150694446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45998.926150694446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45998.926150694446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45998.926150694446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45998.926150694446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45998.926150694446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45998.926150694446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45998.926150694446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45998.926150694446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45998.926150694446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45998.926150694446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45998.926150694446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45998.926150694446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45998.926150694446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45998.926150694446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45998.926150694446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45998.926150694446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45998.926150694446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45998.926150694446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45998.926150694446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45998.926150694446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45998.926150694446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45998.926150694446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45998.926150694446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45998.926150694446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45998.926150694446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45998.926150694446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45998.926150694446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45998.926150694446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45998.926150694446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45998.926150694446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45998.926150694446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45998.926150694446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45998.926150694446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45998.926150694446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45998.926150694446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45998.926150694446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45998.926150694446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45998.926150694446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45998.926150694446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45998.926150694446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45998.926150694446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45998.926150694446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45998.926150694446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45998.926150694446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45998.926150694446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45998.926150694446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45998.926150694446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45998.926150694446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45998.926150694446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45998.926150694446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45998.926150694446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45998.926150694446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45998.926150694446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45998.926150694446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45998.926150694446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45998.926150694446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45998.926150694446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45998.926150694446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45998.926150694446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45998.926150694446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45998.926150694446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45998.926150694446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45998.926150694446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45998.926150694446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45998.926150694446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45998.926150694446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45998.926150694446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45998.926150694446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45998.926150694446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45998.926150694446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45998.926150694446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45998.926150694446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45998.926150694446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45998.926150694446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45998.926150694446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45998.926150694446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45998.926150694446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45998.926150694446</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107.09409050925751</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72.737273379629187</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50.265039583333419</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17.552852083332255</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1.8186622685170732</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39109</v>
      </c>
      <c r="F7" s="38">
        <v>45998.467928240738</v>
      </c>
      <c r="G7" s="131">
        <f ca="1">IFERROR(NOW()-F7,"")</f>
        <v>0.45822233796934597</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39109</v>
      </c>
      <c r="F8" s="38">
        <v>45998.699166666665</v>
      </c>
      <c r="G8" s="131">
        <f ca="1">IFERROR(NOW()-F8,"")</f>
        <v>0.22698391204176005</v>
      </c>
      <c r="H8" s="38">
        <v>45998.687361111108</v>
      </c>
      <c r="I8" s="37" t="str">
        <f>IFERROR(VLOOKUP(D8,DB!A:F,6,0),"")</f>
        <v>SCECO</v>
      </c>
      <c r="J8" s="37" t="str">
        <f>IFERROR(VLOOKUP(D8,DB!A:G,7,0),"")</f>
        <v>Vandalized+Dead</v>
      </c>
      <c r="K8" s="37" t="s">
        <v>39144</v>
      </c>
      <c r="L8" s="37" t="str">
        <f>IFERROR(VLOOKUP(D8,DB!A:I,9,0),"")</f>
        <v>Latis</v>
      </c>
    </row>
    <row r="9" spans="1:13">
      <c r="A9" s="37"/>
      <c r="B9" s="37" t="str">
        <f>IFERROR(VLOOKUP(D9,DB!A:K,11,0),"")</f>
        <v/>
      </c>
      <c r="C9" s="37"/>
      <c r="D9" s="37"/>
      <c r="E9" s="37"/>
      <c r="F9" s="38"/>
      <c r="G9" s="131">
        <f ca="1">IFERROR(NOW()-F9,"")</f>
        <v>45998.926150578707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45998.926150578707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45998.926150578707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45998.926150578707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45998.926150578707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45998.926150578707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45998.926150578707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45998.926150578707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45998.926150578707</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45998.926150578707</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45998.926150578707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45998.926150578707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45998.926150578707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45998.926150578707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45998.926150578707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45998.926150578707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45998.926150578707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45998.926150578707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45998.926150578707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45998.926150578707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45998.926150578707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45998.926150578707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45998.926150578707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45998.926150578707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45998.926150578707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45998.926150578707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45998.926150578707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45998.926150578707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45998.926150578707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45998.926150578707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45998.926150578707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45998.926150578707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45998.926150578707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45998.926150578707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45998.926150578707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45998.926150578707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45998.926150578707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45998.926150578707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45998.926150578707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45998.926150578707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45998.926150578707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45998.926150578707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45998.926150578707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45998.926150578707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45998.926150578707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45998.926150578707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45998.926150578707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45998.926150578707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45998.926150578707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45998.926150578707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45998.926150578707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45998.926150578707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45998.926150578707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45998.926150578707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45998.926150578707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45998.926150578707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45998.926150578707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45998.926150578707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45998.926150578707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45998.926150578707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45998.926150578707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45998.926150578707</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1</v>
      </c>
      <c r="D2" s="115" t="s">
        <v>34398</v>
      </c>
      <c r="E2" s="138" t="s">
        <v>39106</v>
      </c>
      <c r="F2" s="117">
        <v>45998.784247685187</v>
      </c>
      <c r="G2" s="72">
        <f t="shared" ref="G2:G31" ca="1" si="0">IFERROR(NOW()-F2,"-")</f>
        <v>0.14190289351972751</v>
      </c>
      <c r="H2" s="117">
        <v>45998.778495370374</v>
      </c>
      <c r="I2" s="115" t="str">
        <f>IFERROR(VLOOKUP(D2,DB!A:F,6,0),"")</f>
        <v>SCECO</v>
      </c>
      <c r="J2" s="115" t="str">
        <f>IFERROR(VLOOKUP(D2,DB!A:G,7,0),"")</f>
        <v>Weak</v>
      </c>
      <c r="K2" s="118" t="s">
        <v>39146</v>
      </c>
      <c r="L2" s="133" t="str">
        <f>IFERROR(VLOOKUP(D2,DB!A:I,9,0),"")</f>
        <v>Latis</v>
      </c>
    </row>
    <row r="3" spans="1:16382" ht="31.5" customHeight="1">
      <c r="A3" s="114" t="s">
        <v>39147</v>
      </c>
      <c r="B3" s="115" t="str">
        <f>IFERROR(VLOOKUP(D3,DB!A:K,11,0),"")</f>
        <v>R6</v>
      </c>
      <c r="C3" s="116">
        <v>3</v>
      </c>
      <c r="D3" s="115" t="s">
        <v>34702</v>
      </c>
      <c r="E3" s="138" t="s">
        <v>39106</v>
      </c>
      <c r="F3" s="117">
        <v>45998.877071759256</v>
      </c>
      <c r="G3" s="72">
        <f t="shared" ca="1" si="0"/>
        <v>4.9078819451096933E-2</v>
      </c>
      <c r="H3" s="117">
        <v>45998.869502314818</v>
      </c>
      <c r="I3" s="115" t="str">
        <f>IFERROR(VLOOKUP(D3,DB!A:F,6,0),"")</f>
        <v>SCECO</v>
      </c>
      <c r="J3" s="115" t="str">
        <f>IFERROR(VLOOKUP(D3,DB!A:G,7,0),"")</f>
        <v>Vandalized</v>
      </c>
      <c r="K3" s="118" t="s">
        <v>39148</v>
      </c>
      <c r="L3" s="133" t="str">
        <f>IFERROR(VLOOKUP(D3,DB!A:I,9,0),"")</f>
        <v>Latis</v>
      </c>
    </row>
    <row r="4" spans="1:16382" ht="31.5" customHeight="1">
      <c r="A4" s="114"/>
      <c r="B4" s="115" t="str">
        <f>IFERROR(VLOOKUP(D4,DB!A:K,11,0),"")</f>
        <v/>
      </c>
      <c r="C4" s="116"/>
      <c r="D4" s="115"/>
      <c r="E4" s="138"/>
      <c r="F4" s="117"/>
      <c r="G4" s="72">
        <f t="shared" ca="1" si="0"/>
        <v>45998.926150578707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45998.926150578707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45998.926150578707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45998.926150578707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45998.926150578707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45998.926150578707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45998.926150578707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45998.926150578707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45998.926150578707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45998.926150578707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45998.926150578707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45998.926150578707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45998.926150578707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45998.926150578707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45998.926150578707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45998.926150578707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45998.926150578707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45998.926150578707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45998.926150578707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45998.926150578707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45998.926150578707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45998.926150578707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45998.926150578707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45998.926150578707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45998.926150578707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45998.926150578707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45998.926150578707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45998.926150578707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45998.926150578707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45998.926150578707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45998.926150578707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45998.926150578707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45998.926150578707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45998.926150578707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45998.926150578707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45998.926150578707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45998.926150578707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45998.926150578707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45998.926150578707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45998.926150578707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45998.926150578707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45998.926150578707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45998.926150578707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45998.926150578707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45998.926150578707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45998.926150578707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45998.926150578707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45998.926150578707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45998.926150578707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45998.926150578707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45998.926150578707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45998.926150578707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45998.926150578707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45998.926150578707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45998.926150578707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45998.926150578707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45998.926150578707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45998.926150578707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45998.926150578707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45998.926150578707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45998.926150578707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45998.926150578707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45998.926150578707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45998.926150578707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45998.926150578707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45998.926150578707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45998.926150578707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45998.926150578707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45998.926150578707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45998.926150578707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45998.926150578707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45998.926150578707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45998.926150578707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45998.926150578707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45998.926150578707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45998.926150578707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45998.926150578707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45998.926150578707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45998.926150694446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45998.926150694446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45998.926150694446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45998.926150694446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45998.926150694446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45998.926150694446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45998.926150694446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45998.926150694446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45998.926150694446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45998.926150694446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45998.926150694446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45998.926150694446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45998.926150694446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45998.926150694446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45998.926150694446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45998.926150694446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45998.926150694446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45998.926150694446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45998.926150694446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45998.926150694446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45998.926150694446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45998.926150694446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45998.926150694446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45998.926150694446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45998.926150694446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45998.926150694446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45998.926150694446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45998.926150694446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45998.926150694446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45998.926150694446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45998.926150694446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45998.926150694446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45998.926150694446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45998.926150694446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45998.926150694446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45998.926150694446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45998.926150694446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45998.926150694446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45998.926150694446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45998.926150694446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45998.926150694446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45998.926150694446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45998.926150694446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45998.926150694446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45998.926150694446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45998.926150694446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45998.926150694446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45998.926150694446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45998.926150694446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45998.926150694446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45998.926150694446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45998.926150694446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45998.926150694446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45998.926150694446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45998.926150694446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45998.926150694446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45998.926150694446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45998.926150694446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45998.926150694446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45998.926150694446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45998.926150694446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45998.926150694446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45998.926150694446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45998.926150694446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45998.926150694446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45998.926150694446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45998.926150694446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45998.926150694446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45998.926150694446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45998.926150694446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45998.926150694446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45998.926150694446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45998.926150694446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45998.926150694446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45998.926150694446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45998.926150694446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45998.926150694446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45998.926150694446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45998.926150694446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45998.926150694446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45998.926150694446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45998.926150694446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45998.926150694446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45998.926150694446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45998.926150694446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45998.926150694446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45998.926150694446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45998.926150694446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45998.926150694446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45998.926150694446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45998.926150694446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45998.926150694446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45998.926150694446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45998.926150694446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45998.926150694446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45998.926150694446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45998.926150694446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45998.926150694446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45998.926150694446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45998.926150694446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45998.926150694446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45998.926150694446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45998.926150694446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45998.926150694446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45998.926150694446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45998.926150694446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45998.926150694446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45998.926150694446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45998.926150694446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45998.926150694446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45998.926150694446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45998.926150694446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45998.926150694446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45998.926150694446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45998.926150694446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45998.926150694446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45998.926150694446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45998.926150694446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45998.926150694446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45998.926150694446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45998.926150694446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45998.926150694446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45998.926150694446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45998.926150694446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45998.926150694446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45998.926150694446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45998.926150694446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45998.926150694446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45998.926150694446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45998.926150694446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45998.926150694446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45998.926150694446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45998.926150694446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45998.926150694446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45998.926150694446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45998.926150694446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45998.926150694446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45998.926150694446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45998.926150694446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45998.926150694446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45998.926150694446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45998.926150694446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45998.926150694446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45998.926150694446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45998.926150694446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45998.926150694446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45998.926150694446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45998.926150694446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45998.926150694446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45998.926150694446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45998.926150694446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45998.926150694446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45998.926150694446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45998.926150694446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45998.926150694446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45998.926150694446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45998.926150694446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45998.926150694446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45998.926150694446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45998.926150694446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45998.926150694446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45998.926150694446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45998.926150694446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45998.926150694446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45998.926150694446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45998.926150694446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45998.926150694446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45998.926150694446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45998.926150694446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45998.926150694446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45998.926150694446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45998.926150694446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45998.926150694446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45998.926150694446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45998.926150694446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45998.926150694446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45998.926150694446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45998.926150694446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45998.926150694446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45998.926150694446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45998.926150694446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45998.926150694446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45998.926150694446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45998.926150694446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45998.926150694446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45998.926150694446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45998.926150694446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45998.926150694446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45998.926150694446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45998.926150694446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45998.926150694446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45998.926150694446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45998.926150694446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45998.926150694446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45998.926150694446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45998.926150694446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45998.926150694446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45998.926150694446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45998.926150694446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45998.926150694446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45998.926150694446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45998.926150694446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45998.926150694446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45998.926150694446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45998.926150694446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45998.926150694446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45998.926150694446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45998.926150694446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45998.926150694446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45998.926150694446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45998.926150694446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45998.926150694446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45998.926150694446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45998.926150694446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45998.926150694446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45998.926150694446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45998.926150694446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45998.926150694446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45998.926150694446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45998.926150694446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45998.926150694446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45998.926150694446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45998.926150694446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45998.926150694446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45998.926150694446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45998.926150694446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45998.926150694446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45998.926150694446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45998.926150694446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45998.926150694446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45998.926150694446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45998.926150694446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45998.926150694446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45998.926150694446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45998.926150694446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45998.926150694446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45998.926150694446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45998.926150694446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45998.926150694446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45998.926150694446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45998.926150694446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45998.926150694446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45998.926150694446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45998.926150694446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45998.926150694446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45998.926150694446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45998.926150694446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45998.926150694446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45998.926150694446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45998.926150694446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45998.926150694446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45998.926150694446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45998.926150694446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45998.926150694446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45998.926150694446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45998.926150694446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45998.926150694446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45998.926150694446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45998.926150694446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45998.926150694446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45998.926150694446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45998.926150694446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45998.926150694446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45998.926150694446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45998.926150694446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45998.926150694446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45998.926150694446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45998.926150694446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45998.926150694446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45998.926150694446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45998.926150694446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45998.926150694446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45998.926150694446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45998.926150694446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45998.926150694446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45998.926150694446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45998.926150694446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45998.926150694446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45998.926150694446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45998.926150694446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45998.926150694446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45998.926150694446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45998.926150694446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45998.926150694446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45998.926150694446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45998.926150694446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45998.926150694446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45998.926150694446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45998.926150694446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45998.926150694446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45998.926150694446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45998.926150694446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45998.926150694446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45998.926150694446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45998.926150694446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45998.926150694446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45998.926150694446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45998.926150694446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45998.926150694446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45998.926150694446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45998.926150694446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45998.926150694446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45998.926150694446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45998.926150694446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45998.926150694446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45998.926150694446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45998.926150694446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45998.926150694446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45998.926150694446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45998.926150694446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45998.926150694446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45998.926150694446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45998.926150694446</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45998.926150694446</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45998.926150694446</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45998.926150694446</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2025-12-07T19:13:57Z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