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90" documentId="120_S{2AC9BD13-BADA-5192-A53E-5A8FF88502F6}" xr6:coauthVersionLast="47" xr6:coauthVersionMax="47" xr10:uidLastSave="{BB253193-9EBA-496D-B47A-784EC5392B3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<sst xmlns="http://schemas.openxmlformats.org/spreadsheetml/2006/main" count="180336" uniqueCount="39140">
  <si>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</si>
  <si>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</si>
  <si>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</si>
  <si>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</si>
  <si>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</si>
  <si>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</si>
  <si>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</si>
  <si>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</si>
  <si>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</si>
  <si>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</si>
  <si>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</si>
  <si>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</si>
  <si>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</si>
  <si>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</si>
  <si>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</si>
  <si>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</si>
  <si>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</si>
  <si>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</si>
  <si>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</si>
  <si>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</si>
  <si>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</si>
  <si>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</si>
  <si>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</si>
  <si>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</si>
  <si>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</si>
  <si>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</si>
  <si>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</si>
  <si>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</si>
  <si>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</si>
  <si>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</si>
  <si>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</si>
  <si>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</si>
  <si>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</si>
  <si>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</si>
  <si>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</si>
  <si>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</si>
  <si>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</si>
  <si>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</si>
  <si>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</si>
  <si>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</si>
  <si>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</si>
  <si>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</si>
  <si>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</si>
  <si>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</si>
  <si>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</si>
  <si>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</si>
  <si>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</si>
  <si>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</si>
  <si>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</si>
  <si>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</si>
  <si>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</si>
  <si>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</si>
  <si>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</si>
  <si>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</si>
  <si>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</si>
  <si>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</si>
  <si>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</si>
  <si>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</si>
  <si>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</si>
  <si>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</si>
  <si>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</si>
  <si>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</si>
  <si>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</si>
  <si>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</si>
  <si>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</si>
  <si>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</si>
  <si>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</si>
  <si>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</si>
  <si>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</si>
  <si>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</si>
  <si>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</si>
  <si>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</si>
  <si>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</si>
  <si>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</si>
  <si>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</si>
  <si>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</si>
  <si>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</si>
  <si>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</si>
  <si>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</si>
  <si>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</si>
  <si>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</si>
  <si>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</si>
  <si>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</si>
  <si>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</si>
  <si>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</si>
  <si>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</si>
  <si>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</si>
  <si>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</si>
  <si>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</si>
  <si>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</si>
  <si>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</si>
  <si>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</si>
  <si>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</si>
  <si>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</si>
  <si>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</si>
  <si>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</si>
  <si>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</si>
  <si>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</si>
  <si>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</si>
  <si>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</si>
  <si>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</si>
  <si>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</si>
  <si>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</si>
  <si>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</si>
  <si>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</si>
  <si>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</si>
  <si>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</si>
  <si>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</si>
  <si>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</si>
  <si>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</si>
  <si>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</si>
  <si>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</si>
  <si>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</si>
  <si>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</si>
  <si>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</si>
  <si>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</si>
  <si>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</si>
  <si>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</si>
  <si>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</si>
  <si>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</si>
  <si>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</si>
  <si>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</si>
  <si>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</si>
  <si>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</si>
  <si>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</si>
  <si>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</si>
  <si>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</si>
  <si>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</si>
  <si>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</si>
  <si>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</si>
  <si>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</si>
  <si>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</si>
  <si>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</si>
  <si>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</si>
  <si>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</si>
  <si>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</si>
  <si>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</si>
  <si>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</si>
  <si>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</si>
  <si>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</si>
  <si>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</si>
  <si>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</si>
  <si>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</si>
  <si>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</si>
  <si>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</si>
  <si>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</si>
  <si>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</si>
  <si>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</si>
  <si>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</si>
  <si>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</si>
  <si>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</si>
  <si>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</si>
  <si>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</si>
  <si>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</si>
  <si>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</si>
  <si>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</si>
  <si>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</si>
  <si>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</si>
  <si>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</si>
  <si>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</si>
  <si>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</si>
  <si>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</si>
  <si>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</si>
  <si>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</si>
  <si>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</si>
  <si>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</si>
  <si>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</si>
  <si>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</si>
  <si>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</si>
  <si>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</si>
  <si>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</si>
  <si>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</si>
  <si>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</si>
  <si>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</si>
  <si>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</si>
  <si>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</si>
  <si>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</si>
  <si>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</si>
  <si>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</si>
  <si>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</si>
  <si>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</si>
  <si>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</si>
  <si>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</si>
  <si>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</si>
  <si>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</si>
  <si>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</si>
  <si>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</si>
  <si>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</si>
  <si>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</si>
  <si>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</si>
  <si>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</si>
  <si>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</si>
  <si>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</si>
  <si>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</si>
  <si>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</si>
  <si>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</si>
  <si>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</si>
  <si>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</si>
  <si>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</si>
  <si>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</si>
  <si>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</si>
  <si>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</si>
  <si>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</si>
  <si>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</si>
  <si>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</si>
  <si>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</si>
  <si>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</si>
  <si>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</si>
  <si>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</si>
  <si>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</si>
  <si>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</si>
  <si>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</si>
  <si>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</si>
  <si>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</si>
  <si>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</si>
  <si>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</si>
  <si>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</si>
  <si>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</si>
  <si>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</si>
  <si>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</si>
  <si>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</si>
  <si>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</si>
  <si>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</si>
  <si>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</si>
  <si>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</si>
  <si>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</si>
  <si>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</si>
  <si>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</si>
  <si>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</si>
  <si>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</si>
  <si>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</si>
  <si>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</si>
  <si>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</si>
  <si>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</si>
  <si>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</si>
  <si>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</si>
  <si>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</si>
  <si>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</si>
  <si>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</si>
  <si>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</si>
  <si>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</si>
  <si>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</si>
  <si>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</si>
  <si>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</si>
  <si>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</si>
  <si>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</si>
  <si>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</si>
  <si>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</si>
  <si>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</si>
  <si>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</si>
  <si>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</si>
  <si>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</si>
  <si>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</si>
  <si>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</si>
  <si>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</si>
  <si>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</si>
  <si>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</si>
  <si>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</si>
  <si>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</si>
  <si>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</si>
  <si>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</si>
  <si>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</si>
  <si>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</si>
  <si>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</si>
  <si>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</si>
  <si>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</si>
  <si>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</si>
  <si>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</si>
  <si>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</si>
  <si>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</si>
  <si>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</si>
  <si>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</si>
  <si>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</si>
  <si>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</si>
  <si>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</si>
  <si>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</si>
  <si>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</si>
  <si>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</si>
  <si>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</si>
  <si>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</si>
  <si>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</si>
  <si>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</si>
  <si>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</si>
  <si>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</si>
  <si>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</si>
  <si>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</si>
  <si>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</si>
  <si>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</si>
  <si>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</si>
  <si>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</si>
  <si>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</si>
  <si>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</si>
  <si>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</si>
  <si>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</si>
  <si>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</si>
  <si>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</si>
  <si>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</si>
  <si>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</si>
  <si>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</si>
  <si>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</si>
  <si>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</si>
  <si>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</si>
  <si>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</si>
  <si>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</si>
  <si>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</si>
  <si>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</si>
  <si>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</si>
  <si>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</si>
  <si>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</si>
  <si>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</si>
  <si>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</si>
  <si>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</si>
  <si>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</si>
  <si>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</si>
  <si>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</si>
  <si>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</si>
  <si>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</si>
  <si>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</si>
  <si>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</si>
  <si>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</si>
  <si>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</si>
  <si>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</si>
  <si>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</si>
  <si>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</si>
  <si>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</si>
  <si>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</si>
  <si>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</si>
  <si>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</si>
  <si>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</si>
  <si>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</si>
  <si>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</si>
  <si>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</si>
  <si>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</si>
  <si>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</si>
  <si>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</si>
  <si>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</si>
  <si>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</si>
  <si>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</si>
  <si>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</si>
  <si>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</si>
  <si>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</si>
  <si>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</si>
  <si>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</si>
  <si>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</si>
  <si>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</si>
  <si>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</si>
  <si>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</si>
  <si>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</si>
  <si>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</si>
  <si>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</si>
  <si>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</si>
  <si>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</si>
  <si>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</si>
  <si>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</si>
  <si>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</si>
  <si>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</si>
  <si>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</si>
  <si>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</si>
  <si>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</si>
  <si>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</si>
  <si>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</si>
  <si>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</si>
  <si>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</si>
  <si>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</si>
  <si>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</si>
  <si>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</si>
  <si>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</si>
  <si>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</si>
  <si>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</si>
  <si>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</si>
  <si>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</si>
  <si>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</si>
  <si>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</si>
  <si>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</si>
  <si>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</si>
  <si>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</si>
  <si>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</si>
  <si>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</si>
  <si>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</si>
  <si>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</si>
  <si>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</si>
  <si>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</si>
  <si>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</si>
  <si>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</si>
  <si>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</si>
  <si>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</si>
  <si>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</si>
  <si>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</si>
  <si>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</si>
  <si>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</si>
  <si>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</si>
  <si>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</si>
  <si>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</si>
  <si>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</si>
  <si>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</si>
  <si>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</si>
  <si>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</si>
  <si>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</si>
  <si>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</si>
  <si>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</si>
  <si>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</si>
  <si>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</si>
  <si>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</si>
  <si>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</si>
  <si>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</si>
  <si>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</si>
  <si>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</si>
  <si>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</si>
  <si>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</si>
  <si>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</si>
  <si>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</si>
  <si>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</si>
  <si>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</si>
  <si>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</si>
  <si>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</si>
  <si>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</si>
  <si>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</si>
  <si>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</si>
  <si>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</si>
  <si>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</si>
  <si>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</si>
  <si>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</si>
  <si>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</si>
  <si>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</si>
  <si>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</si>
  <si>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</si>
  <si>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</si>
  <si>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</si>
  <si>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</si>
  <si>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</si>
  <si>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</si>
  <si>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</si>
  <si>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</si>
  <si>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</si>
  <si>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</si>
  <si>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</si>
  <si>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</si>
  <si>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</si>
  <si>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</si>
  <si>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</si>
  <si>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</si>
  <si>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</si>
  <si>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</si>
  <si>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</si>
  <si>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</si>
  <si>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</si>
  <si>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</si>
  <si>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</si>
  <si>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</si>
  <si>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</si>
  <si>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</si>
  <si>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</si>
  <si>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</si>
  <si>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</si>
  <si>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</si>
  <si>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</si>
  <si>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</si>
  <si>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</si>
  <si>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</si>
  <si>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</si>
  <si>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</si>
  <si>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</si>
  <si>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</si>
  <si>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</si>
  <si>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</si>
  <si>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</si>
  <si>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</si>
  <si>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</si>
  <si>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</si>
  <si>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</si>
  <si>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</si>
  <si>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</si>
  <si>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</si>
  <si>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</si>
  <si>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</si>
  <si>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</si>
  <si>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</si>
  <si>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</si>
  <si>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</si>
  <si>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</si>
  <si>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</si>
  <si>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</si>
  <si>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</si>
  <si>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</si>
  <si>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</si>
  <si>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</si>
  <si>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</si>
  <si>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</si>
  <si>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</si>
  <si>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</si>
  <si>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</si>
  <si>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</si>
  <si>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</si>
  <si>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</si>
  <si>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</si>
  <si>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</si>
  <si>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</si>
  <si>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</si>
  <si>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</si>
  <si>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</si>
  <si>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</si>
  <si>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</si>
  <si>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</si>
  <si>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</si>
  <si>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</si>
  <si>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</si>
  <si>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</si>
  <si>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</si>
  <si>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</si>
  <si>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</si>
  <si>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</si>
  <si>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</si>
  <si>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</si>
  <si>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</si>
  <si>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</si>
  <si>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</si>
  <si>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</si>
  <si>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</si>
  <si>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</si>
  <si>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</si>
  <si>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</si>
  <si>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</si>
  <si>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</si>
  <si>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</si>
  <si>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</si>
  <si>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</si>
  <si>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</si>
  <si>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</si>
  <si>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</si>
  <si>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</si>
  <si>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</si>
  <si>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</si>
  <si>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</si>
  <si>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</si>
  <si>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</si>
  <si>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</si>
  <si>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</si>
  <si>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</si>
  <si>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</si>
  <si>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</si>
  <si>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</si>
  <si>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</si>
  <si>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</si>
  <si>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</si>
  <si>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</si>
  <si>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</si>
  <si>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</si>
  <si>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</si>
  <si>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</si>
  <si>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</si>
  <si>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</si>
  <si>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</si>
  <si>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</si>
  <si>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</si>
  <si>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</si>
  <si>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</si>
  <si>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</si>
  <si>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</si>
  <si>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</si>
  <si>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</si>
  <si>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</si>
  <si>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</si>
  <si>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</si>
  <si>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</si>
  <si>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</si>
  <si>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</si>
  <si>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</si>
  <si>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</si>
  <si>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</si>
  <si>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</si>
  <si>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</si>
  <si>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</si>
  <si>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</si>
  <si>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</si>
  <si>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</si>
  <si>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</si>
  <si>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</si>
  <si>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</si>
  <si>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</si>
  <si>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</si>
  <si>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</si>
  <si>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</si>
  <si>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</si>
  <si>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</si>
  <si>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</si>
  <si>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</si>
  <si>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</si>
  <si>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</si>
  <si>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</si>
  <si>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</si>
  <si>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</si>
  <si>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</si>
  <si>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</si>
  <si>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</si>
  <si>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</si>
  <si>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</si>
  <si>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</si>
  <si>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</si>
  <si>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</si>
  <si>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</si>
  <si>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</si>
  <si>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</si>
  <si>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</si>
  <si>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</si>
  <si>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</si>
  <si>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</si>
  <si>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</si>
  <si>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</si>
  <si>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</si>
  <si>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</si>
  <si>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</si>
  <si>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</si>
  <si>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</si>
  <si>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</si>
  <si>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</si>
  <si>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</si>
  <si>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</si>
  <si>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</si>
  <si>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</si>
  <si>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</si>
  <si>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</si>
  <si>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</si>
  <si>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</si>
  <si>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</si>
  <si>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</si>
  <si>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</si>
  <si>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</si>
  <si>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</si>
  <si>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</si>
  <si>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</si>
  <si>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</si>
  <si>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</si>
  <si>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</si>
  <si>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</si>
  <si>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</si>
  <si>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</si>
  <si>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</si>
  <si>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</si>
  <si>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</si>
  <si>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</si>
  <si>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</si>
  <si>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</si>
  <si>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</si>
  <si>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</si>
  <si>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</si>
  <si>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</si>
  <si>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</si>
  <si>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</si>
  <si>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</si>
  <si>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</si>
  <si>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</si>
  <si>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</si>
  <si>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</si>
  <si>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</si>
  <si>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</si>
  <si>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</si>
  <si>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</si>
  <si>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</si>
  <si>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</si>
  <si>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</si>
  <si>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</si>
  <si>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</si>
  <si>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</si>
  <si>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</si>
  <si>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</si>
  <si>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</si>
  <si>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</si>
  <si>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</si>
  <si>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</si>
  <si>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</si>
  <si>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</si>
  <si>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</si>
  <si>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</si>
  <si>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</si>
  <si>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</si>
  <si>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</si>
  <si>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</si>
  <si>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</si>
  <si>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</si>
  <si>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</si>
  <si>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</si>
  <si>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</si>
  <si>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</si>
  <si>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</si>
  <si>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</si>
  <si>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</si>
  <si>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</si>
  <si>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</si>
  <si>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</si>
  <si>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</si>
  <si>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</si>
  <si>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</si>
  <si>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</si>
  <si>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</si>
  <si>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</si>
  <si>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</si>
  <si>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</si>
  <si>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</si>
  <si>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</si>
  <si>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</si>
  <si>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</si>
  <si>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</si>
  <si>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</si>
  <si>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</si>
  <si>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</si>
  <si>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</si>
  <si>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</si>
  <si>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</si>
  <si>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</si>
  <si>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</si>
  <si>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</si>
  <si>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</si>
  <si>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</si>
  <si>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</si>
  <si>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</si>
  <si>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</si>
  <si>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</si>
  <si>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</si>
  <si>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</si>
  <si>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</si>
  <si>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</si>
  <si>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</si>
  <si>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</si>
  <si>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</si>
  <si>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</si>
  <si>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</si>
  <si>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</si>
  <si>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</si>
  <si>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</si>
  <si>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</si>
  <si>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</si>
  <si>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</si>
  <si>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</si>
  <si>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</si>
  <si>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</si>
  <si>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</si>
  <si>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</si>
  <si>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</si>
  <si>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</si>
  <si>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</si>
  <si>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</si>
  <si>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</si>
  <si>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</si>
  <si>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</si>
  <si>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</si>
  <si>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</si>
  <si>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</si>
  <si>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</si>
  <si>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</si>
  <si>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</si>
  <si>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</si>
  <si>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</si>
  <si>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</si>
  <si>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</si>
  <si>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</si>
  <si>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</si>
  <si>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</si>
  <si>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</si>
  <si>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</si>
  <si>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</si>
  <si>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</si>
  <si>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</si>
  <si>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</si>
  <si>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</si>
  <si>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</si>
  <si>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</si>
  <si>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</si>
  <si>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</si>
  <si>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</si>
  <si>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</si>
  <si>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</si>
  <si>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</si>
  <si>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</si>
  <si>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</si>
  <si>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</si>
  <si>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</si>
  <si>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</si>
  <si>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</si>
  <si>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</si>
  <si>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</si>
  <si>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</si>
  <si>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</si>
  <si>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</si>
  <si>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</si>
  <si>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</si>
  <si>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</si>
  <si>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</si>
  <si>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</si>
  <si>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</si>
  <si>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</si>
  <si>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</si>
  <si>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</si>
  <si>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</si>
  <si>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</si>
  <si>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</si>
  <si>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</si>
  <si>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</si>
  <si>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</si>
  <si>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</si>
  <si>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</si>
  <si>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</si>
  <si>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</si>
  <si>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</si>
  <si>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</si>
  <si>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</si>
  <si>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</si>
  <si>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</si>
  <si>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</si>
  <si>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</si>
  <si>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</si>
  <si>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</si>
  <si>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</si>
  <si>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</si>
  <si>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</si>
  <si>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</si>
  <si>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</si>
  <si>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</si>
  <si>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</si>
  <si>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</si>
  <si>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</si>
  <si>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</si>
  <si>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</si>
  <si>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</si>
  <si>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</si>
  <si>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</si>
  <si>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</si>
  <si>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</si>
  <si>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</si>
  <si>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</si>
  <si>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</si>
  <si>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</si>
  <si>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</si>
  <si>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</si>
  <si>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</si>
  <si>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</si>
  <si>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</si>
  <si>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</si>
  <si>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</si>
  <si>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</si>
  <si>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</si>
  <si>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</si>
  <si>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</si>
  <si>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</si>
  <si>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</si>
  <si>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</si>
  <si>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</si>
  <si>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</si>
  <si>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</si>
  <si>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</si>
  <si>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</si>
  <si>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</si>
  <si>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</si>
  <si>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</si>
  <si>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</si>
  <si>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</si>
  <si>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</si>
  <si>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</si>
  <si>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</si>
  <si>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</si>
  <si>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</si>
  <si>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</si>
  <si>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</si>
  <si>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</si>
  <si>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</si>
  <si>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</si>
  <si>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</si>
  <si>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</si>
  <si>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</si>
  <si>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</si>
  <si>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</si>
  <si>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</si>
  <si>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</si>
  <si>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</si>
  <si>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</si>
  <si>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</si>
  <si>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</si>
  <si>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</si>
  <si>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</si>
  <si>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</si>
  <si>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</si>
  <si>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</si>
  <si>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</si>
  <si>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</si>
  <si>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</si>
  <si>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</si>
  <si>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</si>
  <si>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</si>
  <si>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</si>
  <si>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</si>
  <si>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</si>
  <si>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</si>
  <si>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</si>
  <si>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</si>
  <si>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</si>
  <si>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</si>
  <si>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</si>
  <si>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</si>
  <si>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</si>
  <si>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</si>
  <si>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</si>
  <si>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</si>
  <si>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</si>
  <si>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</si>
  <si>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</si>
  <si>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</si>
  <si>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</si>
  <si>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</si>
  <si>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</si>
  <si>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</si>
  <si>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</si>
  <si>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</si>
  <si>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</si>
  <si>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</si>
  <si>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</si>
  <si>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</si>
  <si>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</si>
  <si>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</si>
  <si>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</si>
  <si>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</si>
  <si>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</si>
  <si>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</si>
  <si>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</si>
  <si>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</si>
  <si>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</si>
  <si>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</si>
  <si>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</si>
  <si>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</si>
  <si>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</si>
  <si>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</si>
  <si>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</si>
  <si>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</si>
  <si>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</si>
  <si>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</si>
  <si>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</si>
  <si>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</si>
  <si>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</si>
  <si>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</si>
  <si>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</si>
  <si>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</si>
  <si>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</si>
  <si>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</si>
  <si>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</si>
  <si>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</si>
  <si>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</si>
  <si>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</si>
  <si>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</si>
  <si>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</si>
  <si>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</si>
  <si>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</si>
  <si>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</si>
  <si>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</si>
  <si>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</si>
  <si>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</si>
  <si>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</si>
  <si>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</si>
  <si>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</si>
  <si>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</si>
  <si>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</si>
  <si>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</si>
  <si>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</si>
  <si>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</si>
  <si>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</si>
  <si>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</si>
  <si>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</si>
  <si>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</si>
  <si>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</si>
  <si>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</si>
  <si>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</si>
  <si>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</si>
  <si>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</si>
  <si>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</si>
  <si>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</si>
  <si>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</si>
  <si>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</si>
  <si>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</si>
  <si>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</si>
  <si>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</si>
  <si>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</si>
  <si>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</si>
  <si>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</si>
  <si>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</si>
  <si>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</si>
  <si>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</si>
  <si>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</si>
  <si>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</si>
  <si>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</si>
  <si>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</si>
  <si>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</si>
  <si>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</si>
  <si>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</si>
  <si>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</si>
  <si>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</si>
  <si>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</si>
  <si>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</si>
  <si>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</si>
  <si>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</si>
  <si>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</si>
  <si>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</si>
  <si>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</si>
  <si>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</si>
  <si>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</si>
  <si>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</si>
  <si>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</si>
  <si>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</si>
  <si>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</si>
  <si>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</si>
  <si>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</si>
  <si>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</si>
  <si>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</si>
  <si>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</si>
  <si>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</si>
  <si>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</si>
  <si>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</si>
  <si>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</si>
  <si>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</si>
  <si>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</si>
  <si>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</si>
  <si>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</si>
  <si>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</si>
  <si>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</si>
  <si>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</si>
  <si>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</si>
  <si>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</si>
  <si>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</si>
  <si>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</si>
  <si>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</si>
  <si>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</si>
  <si>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</si>
  <si>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</si>
  <si>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</si>
  <si>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</si>
  <si>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</si>
  <si>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</si>
  <si>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</si>
  <si>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</si>
  <si>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</si>
  <si>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</si>
  <si>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</si>
  <si>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</si>
  <si>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</si>
  <si>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</si>
  <si>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</si>
  <si>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</si>
  <si>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</si>
  <si>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</si>
  <si>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</si>
  <si>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</si>
  <si>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</si>
  <si>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</si>
  <si>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</si>
  <si>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</si>
  <si>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</si>
  <si>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</si>
  <si>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</si>
  <si>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</si>
  <si>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</si>
  <si>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</si>
  <si>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</si>
  <si>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</si>
  <si>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</si>
  <si>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</si>
  <si>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</si>
  <si>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</si>
  <si>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</si>
  <si>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</si>
  <si>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</si>
  <si>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</si>
  <si>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</si>
  <si>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</si>
  <si>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</si>
  <si>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</si>
  <si>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</si>
  <si>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</si>
  <si>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</si>
  <si>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</si>
  <si>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</si>
  <si>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</si>
  <si>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</si>
  <si>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</si>
  <si>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</si>
  <si>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</si>
  <si>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</si>
  <si>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</si>
  <si>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</si>
  <si>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</si>
  <si>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</si>
  <si>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</si>
  <si>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</si>
  <si>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</si>
  <si>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</si>
  <si>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</si>
  <si>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</si>
  <si>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</si>
  <si>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</si>
  <si>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</si>
  <si>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</si>
  <si>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</si>
  <si>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</si>
  <si>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</si>
  <si>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</si>
  <si>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</si>
  <si>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</si>
  <si>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</si>
  <si>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</si>
  <si>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</si>
  <si>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</si>
  <si>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</si>
  <si>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</si>
  <si>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</si>
  <si>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</si>
  <si>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</si>
  <si>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</si>
  <si>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</si>
  <si>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</si>
  <si>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</si>
  <si>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</si>
  <si>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</si>
  <si>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</si>
  <si>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</si>
  <si>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</si>
  <si>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</si>
  <si>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</si>
  <si>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</si>
  <si>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</si>
  <si>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</si>
  <si>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</si>
  <si>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</si>
  <si>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</si>
  <si>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</si>
  <si>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</si>
  <si>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</si>
  <si>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</si>
  <si>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</si>
  <si>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</si>
  <si>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</si>
  <si>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</si>
  <si>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</si>
  <si>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</si>
  <si>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</si>
  <si>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</si>
  <si>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</si>
  <si>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</si>
  <si>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</si>
  <si>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</si>
  <si>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</si>
  <si>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</si>
  <si>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</si>
  <si>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</si>
  <si>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</si>
  <si>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</si>
  <si>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</si>
  <si>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</si>
  <si>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</si>
  <si>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</si>
  <si>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</si>
  <si>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</si>
  <si>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</si>
  <si>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</si>
  <si>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</si>
  <si>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</si>
  <si>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</si>
  <si>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</si>
  <si>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</si>
  <si>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</si>
  <si>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</si>
  <si>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</si>
  <si>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</si>
  <si>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</si>
  <si>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</si>
  <si>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</si>
  <si>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</si>
  <si>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</si>
  <si>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</si>
  <si>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</si>
  <si>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</si>
  <si>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</si>
  <si>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</si>
  <si>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</si>
  <si>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</si>
  <si>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</si>
  <si>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</si>
  <si>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</si>
  <si>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</si>
  <si>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</si>
  <si>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</si>
  <si>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</si>
  <si>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</si>
  <si>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</si>
  <si>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</si>
  <si>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</si>
  <si>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</si>
  <si>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</si>
  <si>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</si>
  <si>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</si>
  <si>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</si>
  <si>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</si>
  <si>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</si>
  <si>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</si>
  <si>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</si>
  <si>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</si>
  <si>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</si>
  <si>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</si>
  <si>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</si>
  <si>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</si>
  <si>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</si>
  <si>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</si>
  <si>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</si>
  <si>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</si>
  <si>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</si>
  <si>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</si>
  <si>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</si>
  <si>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</si>
  <si>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</si>
  <si>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</si>
  <si>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</si>
  <si>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</si>
  <si>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</si>
  <si>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</si>
  <si>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</si>
  <si>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</si>
  <si>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</si>
  <si>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</si>
  <si>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</si>
  <si>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</si>
  <si>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</si>
  <si>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</si>
  <si>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</si>
  <si>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</si>
  <si>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</si>
  <si>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</si>
  <si>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</si>
  <si>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</si>
  <si>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</si>
  <si>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</si>
  <si>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</si>
  <si>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</si>
  <si>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</si>
  <si>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</si>
  <si>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</si>
  <si>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</si>
  <si>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</si>
  <si>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</si>
  <si>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</si>
  <si>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</si>
  <si>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</si>
  <si>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</si>
  <si>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</si>
  <si>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</si>
  <si>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</si>
  <si>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</si>
  <si>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</si>
  <si>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</si>
  <si>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</si>
  <si>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</si>
  <si>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</si>
  <si>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</si>
  <si>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</si>
  <si>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</si>
  <si>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</si>
  <si>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</si>
  <si>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</si>
  <si>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</si>
  <si>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</si>
  <si>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</si>
  <si>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</si>
  <si>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</si>
  <si>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</si>
  <si>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</si>
  <si>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</si>
  <si>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</si>
  <si>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</si>
  <si>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</si>
  <si>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</si>
  <si>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</si>
  <si>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</si>
  <si>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</si>
  <si>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</si>
  <si>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</si>
  <si>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</si>
  <si>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</si>
  <si>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</si>
  <si>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</si>
  <si>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</si>
  <si>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</si>
  <si>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</si>
  <si>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</si>
  <si>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</si>
  <si>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</si>
  <si>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</si>
  <si>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</si>
  <si>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</si>
  <si>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</si>
  <si>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</si>
  <si>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</si>
  <si>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</si>
  <si>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</si>
  <si>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</si>
  <si>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</si>
  <si>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</si>
  <si>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</si>
  <si>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</si>
  <si>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</si>
  <si>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</si>
  <si>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</si>
  <si>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</si>
  <si>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</si>
  <si>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</si>
  <si>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</si>
  <si>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</si>
  <si>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</si>
  <si>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</si>
  <si>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</si>
  <si>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</si>
  <si>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</si>
  <si>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</si>
  <si>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</si>
  <si>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</si>
  <si>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</si>
  <si>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</si>
  <si>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</si>
  <si>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</si>
  <si>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</si>
  <si>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</si>
  <si>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</si>
  <si>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</si>
  <si>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</si>
  <si>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</si>
  <si>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</si>
  <si>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</si>
  <si>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</si>
  <si>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</si>
  <si>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</si>
  <si>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</si>
  <si>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</si>
  <si>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</si>
  <si>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</si>
  <si>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</si>
  <si>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</si>
  <si>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</si>
  <si>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</si>
  <si>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</si>
  <si>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</si>
  <si>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</si>
  <si>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</si>
  <si>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</si>
  <si>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</si>
  <si>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</si>
  <si>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</si>
  <si>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</si>
  <si>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</si>
  <si>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</si>
  <si>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</si>
  <si>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</si>
  <si>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</si>
  <si>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</si>
  <si>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</si>
  <si>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</si>
  <si>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</si>
  <si>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</si>
  <si>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</si>
  <si>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</si>
  <si>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</si>
  <si>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</si>
  <si>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</si>
  <si>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</si>
  <si>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</si>
  <si>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</si>
  <si>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</si>
  <si>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</si>
  <si>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</si>
  <si>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</si>
  <si>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</si>
  <si>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</si>
  <si>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</si>
  <si>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</si>
  <si>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</si>
  <si>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</si>
  <si>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</si>
  <si>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</si>
  <si>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</si>
  <si>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</si>
  <si>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</si>
  <si>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</si>
  <si>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</si>
  <si>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</si>
  <si>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</si>
  <si>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</si>
  <si>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</si>
  <si>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</si>
  <si>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</si>
  <si>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</si>
  <si>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</si>
  <si>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</si>
  <si>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</si>
  <si>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</si>
  <si>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</si>
  <si>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</si>
  <si>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</si>
  <si>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</si>
  <si>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</si>
  <si>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</si>
  <si>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</si>
  <si>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</si>
  <si>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</si>
  <si>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</si>
  <si>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</si>
  <si>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</si>
  <si>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</si>
  <si>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</si>
  <si>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</si>
  <si>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</si>
  <si>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</si>
  <si>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</si>
  <si>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</si>
  <si>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</si>
  <si>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</si>
  <si>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</si>
  <si>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</si>
  <si>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</si>
  <si>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</si>
  <si>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</si>
  <si>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</si>
  <si>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</si>
  <si>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</si>
  <si>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</si>
  <si>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</si>
  <si>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</si>
  <si>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</si>
  <si>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</si>
  <si>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</si>
  <si>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</si>
  <si>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</si>
  <si>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</si>
  <si>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</si>
  <si>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</si>
  <si>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</si>
  <si>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</si>
  <si>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</si>
  <si>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</si>
  <si>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</si>
  <si>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</si>
  <si>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</si>
  <si>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</si>
  <si>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</si>
  <si>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</si>
  <si>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</si>
  <si>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</si>
  <si>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</si>
  <si>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</si>
  <si>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</si>
  <si>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</si>
  <si>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</si>
  <si>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</si>
  <si>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</si>
  <si>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</si>
  <si>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</si>
  <si>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</si>
  <si>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</si>
  <si>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</si>
  <si>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</si>
  <si>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</si>
  <si>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</si>
  <si>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</si>
  <si>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</si>
  <si>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</si>
  <si>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</si>
  <si>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</si>
  <si>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</si>
  <si>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</si>
  <si>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</si>
  <si>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</si>
  <si>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</si>
  <si>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</si>
  <si>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</si>
  <si>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</si>
  <si>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</si>
  <si>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</si>
  <si>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</si>
  <si>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</si>
  <si>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</si>
  <si>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</si>
  <si>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</si>
  <si>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</si>
  <si>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</si>
  <si>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</si>
  <si>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</si>
  <si>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</si>
  <si>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</si>
  <si>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</si>
  <si>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</si>
  <si>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</si>
  <si>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</si>
  <si>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</si>
  <si>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</si>
  <si>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</si>
  <si>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</si>
  <si>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</si>
  <si>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</si>
  <si>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</si>
  <si>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</si>
  <si>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</si>
  <si>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</si>
  <si>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</si>
  <si>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</si>
  <si>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</si>
  <si>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</si>
  <si>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</si>
  <si>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</si>
  <si>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</si>
  <si>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</si>
  <si>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</si>
  <si>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</si>
  <si>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</si>
  <si>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</si>
  <si>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</si>
  <si>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</si>
  <si>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</si>
  <si>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</si>
  <si>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</si>
  <si>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</si>
  <si>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</si>
  <si>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</si>
  <si>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</si>
  <si>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</si>
  <si>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</si>
  <si>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</si>
  <si>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</si>
  <si>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</si>
  <si>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</si>
  <si>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</si>
  <si>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</si>
  <si>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</si>
  <si>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</si>
  <si>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</si>
  <si>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</si>
  <si>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</si>
  <si>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</si>
  <si>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</si>
  <si>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</si>
  <si>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</si>
  <si>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</si>
  <si>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</si>
  <si>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</si>
  <si>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</si>
  <si>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</si>
  <si>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</si>
  <si>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</si>
  <si>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</si>
  <si>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</si>
  <si>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</si>
  <si>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</si>
  <si>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</si>
  <si>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</si>
  <si>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</si>
  <si>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</si>
  <si>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</si>
  <si>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</si>
  <si>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</si>
  <si>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</si>
  <si>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</si>
  <si>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</si>
  <si>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</si>
  <si>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</si>
  <si>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</si>
  <si>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</si>
  <si>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</si>
  <si>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</si>
  <si>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</si>
  <si>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</si>
  <si>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</si>
  <si>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</si>
  <si>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</si>
  <si>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</si>
  <si>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</si>
  <si>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</si>
  <si>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</si>
  <si>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</si>
  <si>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</si>
  <si>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</si>
  <si>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</si>
  <si>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</si>
  <si>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</si>
  <si>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</si>
  <si>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</si>
  <si>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</si>
  <si>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</si>
  <si>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</si>
  <si>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</si>
  <si>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</si>
  <si>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</si>
  <si>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</si>
  <si>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</si>
  <si>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</si>
  <si>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</si>
  <si>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</si>
  <si>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</si>
  <si>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</si>
  <si>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</si>
  <si>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</si>
  <si>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</si>
  <si>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</si>
  <si>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</si>
  <si>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</si>
  <si>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</si>
  <si>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</si>
  <si>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</si>
  <si>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</si>
  <si>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</si>
  <si>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</si>
  <si>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</si>
  <si>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</si>
  <si>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</si>
  <si>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</si>
  <si>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</si>
  <si>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</si>
  <si>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</si>
  <si>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</si>
  <si>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</si>
  <si>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</si>
  <si>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</si>
  <si>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</si>
  <si>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</si>
  <si>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</si>
  <si>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</si>
  <si>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</si>
  <si>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</si>
  <si>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</si>
  <si>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</si>
  <si>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</si>
  <si>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</si>
  <si>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</si>
  <si>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</si>
  <si>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</si>
  <si>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</si>
  <si>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</si>
  <si>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</si>
  <si>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</si>
  <si>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</si>
  <si>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</si>
  <si>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</si>
  <si>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</si>
  <si>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</si>
  <si>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</si>
  <si>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</si>
  <si>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</si>
  <si>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</si>
  <si>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</si>
  <si>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</si>
  <si>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</si>
  <si>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</si>
  <si>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</si>
  <si>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</si>
  <si>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</si>
  <si>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</si>
  <si>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</si>
  <si>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</si>
  <si>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</si>
  <si>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</si>
  <si>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</si>
  <si>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</si>
  <si>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</si>
  <si>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</si>
  <si>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</si>
  <si>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</si>
  <si>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</si>
  <si>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</si>
  <si>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</si>
  <si>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</si>
  <si>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</si>
  <si>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</si>
  <si>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</si>
  <si>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</si>
  <si>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</si>
  <si>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</si>
  <si>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</si>
  <si>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</si>
  <si>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</si>
  <si>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</si>
  <si>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</si>
  <si>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</si>
  <si>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</si>
  <si>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</si>
  <si>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</si>
  <si>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</si>
  <si>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</si>
  <si>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</si>
  <si>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</si>
  <si>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</si>
  <si>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</si>
  <si>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</si>
  <si>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</si>
  <si>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</si>
  <si>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</si>
  <si>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</si>
  <si>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</si>
  <si>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</si>
  <si>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</si>
  <si>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</si>
  <si>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</si>
  <si>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</si>
  <si>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</si>
  <si>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</si>
  <si>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</si>
  <si>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</si>
  <si>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</si>
  <si>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</si>
  <si>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</si>
  <si>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</si>
  <si>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</si>
  <si>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</si>
  <si>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</si>
  <si>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</si>
  <si>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</si>
  <si>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</si>
  <si>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</si>
  <si>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</si>
  <si>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</si>
  <si>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</si>
  <si>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</si>
  <si>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</si>
  <si>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</si>
  <si>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</si>
  <si>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</si>
  <si>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</si>
  <si>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</si>
  <si>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</si>
  <si>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</si>
  <si>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</si>
  <si>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</si>
  <si>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</si>
  <si>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</si>
  <si>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</si>
  <si>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</si>
  <si>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</si>
  <si>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</si>
  <si>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</si>
  <si>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</si>
  <si>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</si>
  <si>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</si>
  <si>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</si>
  <si>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</si>
  <si>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</si>
  <si>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</si>
  <si>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</si>
  <si>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</si>
  <si>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</si>
  <si>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</si>
  <si>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</si>
  <si>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</si>
  <si>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</si>
  <si>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</si>
  <si>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</si>
  <si>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</si>
  <si>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</si>
  <si>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</si>
  <si>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</si>
  <si>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</si>
  <si>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</si>
  <si>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</si>
  <si>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</si>
  <si>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</si>
  <si>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</si>
  <si>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</si>
  <si>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</si>
  <si>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</si>
  <si>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</si>
  <si>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</si>
  <si>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</si>
  <si>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</si>
  <si>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</si>
  <si>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</si>
  <si>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</si>
  <si>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</si>
  <si>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</si>
  <si>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</si>
  <si>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</si>
  <si>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</si>
  <si>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</si>
  <si>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</si>
  <si>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</si>
  <si>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</si>
  <si>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</si>
  <si>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</si>
  <si>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</si>
  <si>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</si>
  <si>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</si>
  <si>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</si>
  <si>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</si>
  <si>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</si>
  <si>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</si>
  <si>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</si>
  <si>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</si>
  <si>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</si>
  <si>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</si>
  <si>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</si>
  <si>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</si>
  <si>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</si>
  <si>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</si>
  <si>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</si>
  <si>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</si>
  <si>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</si>
  <si>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</si>
  <si>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</si>
  <si>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</si>
  <si>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</si>
  <si>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</si>
  <si>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</si>
  <si>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</si>
  <si>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</si>
  <si>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</si>
  <si>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</si>
  <si>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</si>
  <si>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</si>
  <si>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</si>
  <si>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</si>
  <si>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</si>
  <si>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</si>
  <si>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</si>
  <si>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</si>
  <si>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</si>
  <si>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</si>
  <si>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</si>
  <si>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</si>
  <si>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</si>
  <si>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</si>
  <si>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</si>
  <si>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</si>
  <si>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</si>
  <si>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</si>
  <si>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</si>
  <si>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</si>
  <si>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</si>
  <si>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</si>
  <si>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</si>
  <si>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</si>
  <si>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</si>
  <si>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</si>
  <si>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</si>
  <si>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</si>
  <si>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</si>
  <si>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</si>
  <si>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</si>
  <si>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</si>
  <si>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</si>
  <si>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</si>
  <si>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</si>
  <si>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</si>
  <si>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</si>
  <si>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</si>
  <si>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</si>
  <si>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</si>
  <si>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</si>
  <si>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</si>
  <si>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</si>
  <si>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</si>
  <si>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</si>
  <si>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</si>
  <si>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</si>
  <si>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</si>
  <si>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</si>
  <si>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</si>
  <si>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</si>
  <si>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</si>
  <si>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</si>
  <si>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</si>
  <si>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</si>
  <si>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</si>
  <si>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</si>
  <si>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</si>
  <si>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</si>
  <si>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</si>
  <si>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</si>
  <si>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</si>
  <si>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</si>
  <si>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</si>
  <si>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</si>
  <si>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</si>
  <si>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</si>
  <si>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</si>
  <si>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</si>
  <si>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</si>
  <si>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</si>
  <si>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</si>
  <si>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</si>
  <si>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</si>
  <si>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</si>
  <si>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</si>
  <si>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</si>
  <si>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</si>
  <si>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</si>
  <si>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</si>
  <si>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</si>
  <si>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</si>
  <si>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</si>
  <si>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</si>
  <si>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</si>
  <si>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</si>
  <si>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</si>
  <si>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</si>
  <si>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</si>
  <si>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</si>
  <si>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</si>
  <si>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</si>
  <si>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</si>
  <si>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</si>
  <si>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</si>
  <si>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</si>
  <si>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</si>
  <si>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</si>
  <si>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</si>
  <si>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</si>
  <si>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</si>
  <si>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</si>
  <si>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</si>
  <si>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</si>
  <si>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</si>
  <si>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</si>
  <si>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</si>
  <si>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</si>
  <si>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</si>
  <si>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</si>
  <si>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</si>
  <si>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</si>
  <si>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</si>
  <si>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</si>
  <si>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</si>
  <si>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</si>
  <si>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</si>
  <si>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</si>
  <si>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</si>
  <si>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</si>
  <si>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</si>
  <si>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</si>
  <si>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</si>
  <si>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</si>
  <si>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</si>
  <si>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</si>
  <si>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</si>
  <si>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</si>
  <si>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</si>
  <si>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</si>
  <si>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</si>
  <si>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</si>
  <si>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</si>
  <si>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</si>
  <si>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</si>
  <si>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</si>
  <si>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</si>
  <si>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</si>
  <si>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</si>
  <si>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</si>
  <si>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</si>
  <si>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</si>
  <si>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</si>
  <si>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</si>
  <si>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</si>
  <si>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</si>
  <si>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</si>
  <si>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</si>
  <si>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</si>
  <si>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</si>
  <si>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</si>
  <si>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</si>
  <si>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</si>
  <si>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</si>
  <si>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</si>
  <si>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</si>
  <si>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</si>
  <si>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</si>
  <si>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</si>
  <si>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</si>
  <si>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</si>
  <si>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</si>
  <si>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</si>
  <si>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</si>
  <si>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</si>
  <si>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</si>
  <si>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</si>
  <si>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</si>
  <si>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</si>
  <si>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</si>
  <si>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</si>
  <si>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</si>
  <si>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</si>
  <si>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</si>
  <si>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</si>
  <si>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</si>
  <si>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</si>
  <si>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</si>
  <si>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</si>
  <si>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</si>
  <si>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</si>
  <si>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</si>
  <si>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</si>
  <si>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</si>
  <si>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</si>
  <si>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</si>
  <si>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</si>
  <si>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</si>
  <si>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</si>
  <si>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</si>
  <si>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</si>
  <si>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</si>
  <si>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</si>
  <si>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</si>
  <si>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</si>
  <si>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</si>
  <si>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</si>
  <si>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</si>
  <si>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</si>
  <si>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</si>
  <si>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</si>
  <si>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</si>
  <si>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</si>
  <si>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</si>
  <si>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</si>
  <si>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</si>
  <si>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</si>
  <si>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</si>
  <si>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</si>
  <si>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</si>
  <si>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</si>
  <si>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</si>
  <si>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</si>
  <si>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</si>
  <si>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</si>
  <si>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</si>
  <si>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</si>
  <si>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</si>
  <si>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</si>
  <si>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</si>
  <si>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</si>
  <si>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</si>
  <si>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</si>
  <si>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</si>
  <si>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</si>
  <si>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</si>
  <si>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</si>
  <si>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</si>
  <si>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</si>
  <si>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</si>
  <si>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</si>
  <si>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</si>
  <si>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</si>
  <si>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</si>
  <si>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</si>
  <si>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</si>
  <si>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</si>
  <si>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</si>
  <si>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</si>
  <si>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</si>
  <si>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</si>
  <si>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</si>
  <si>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</si>
  <si>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</si>
  <si>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</si>
  <si>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</si>
  <si>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</si>
  <si>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</si>
  <si>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</si>
  <si>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</si>
  <si>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</si>
  <si>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</si>
  <si>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</si>
  <si>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</si>
  <si>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</si>
  <si>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</si>
  <si>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</si>
  <si>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</si>
  <si>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</si>
  <si>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</si>
  <si>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</si>
  <si>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</si>
  <si>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</si>
  <si>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</si>
  <si>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</si>
  <si>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</si>
  <si>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</si>
  <si>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</si>
  <si>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</si>
  <si>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</si>
  <si>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</si>
  <si>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</si>
  <si>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</si>
  <si>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</si>
  <si>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</si>
  <si>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</si>
  <si>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</si>
  <si>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</si>
  <si>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</si>
  <si>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</si>
  <si>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</si>
  <si>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</si>
  <si>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</si>
  <si>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</si>
  <si>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</si>
  <si>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</si>
  <si>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</si>
  <si>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</si>
  <si>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</si>
  <si>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</si>
  <si>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</si>
  <si>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</si>
  <si>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</si>
  <si>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</si>
  <si>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</si>
  <si>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</si>
  <si>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</si>
  <si>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</si>
  <si>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</si>
  <si>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</si>
  <si>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</si>
  <si>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</si>
  <si>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</si>
  <si>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</si>
  <si>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</si>
  <si>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</si>
  <si>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</si>
  <si>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</si>
  <si>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</si>
  <si>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</si>
  <si>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</si>
  <si>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</si>
  <si>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</si>
  <si>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</si>
  <si>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</si>
  <si>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</si>
  <si>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</si>
  <si>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</si>
  <si>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</si>
  <si>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</si>
  <si>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</si>
  <si>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</si>
  <si>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</si>
  <si>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</si>
  <si>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</si>
  <si>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</si>
  <si>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</si>
  <si>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</si>
  <si>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</si>
  <si>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</si>
  <si>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</si>
  <si>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</si>
  <si>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</si>
  <si>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</si>
  <si>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</si>
  <si>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</si>
  <si>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</si>
  <si>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</si>
  <si>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</si>
  <si>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</si>
  <si>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</si>
  <si>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</si>
  <si>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</si>
  <si>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</si>
  <si>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</si>
  <si>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</si>
  <si>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</si>
  <si>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</si>
  <si>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</si>
  <si>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</si>
  <si>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</si>
  <si>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</si>
  <si>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</si>
  <si>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</si>
  <si>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</si>
  <si>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</si>
  <si>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</si>
  <si>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</si>
  <si>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</si>
  <si>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</si>
  <si>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</si>
  <si>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</si>
  <si>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</si>
  <si>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</si>
  <si>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</si>
  <si>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</si>
  <si>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</si>
  <si>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</si>
  <si>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</si>
  <si>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</si>
  <si>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</si>
  <si>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</si>
  <si>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</si>
  <si>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</si>
  <si>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</si>
  <si>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</si>
  <si>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</si>
  <si>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</si>
  <si>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</si>
  <si>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</si>
  <si>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</si>
  <si>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</si>
  <si>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</si>
  <si>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</si>
  <si>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</si>
  <si>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</si>
  <si>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</si>
  <si>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</si>
  <si>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</si>
  <si>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</si>
  <si>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</si>
  <si>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</si>
  <si>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</si>
  <si>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</si>
  <si>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</si>
  <si>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</si>
  <si>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</si>
  <si>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</si>
  <si>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</si>
  <si>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</si>
  <si>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</si>
  <si>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</si>
  <si>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</si>
  <si>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</si>
  <si>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</si>
  <si>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</si>
  <si>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</si>
  <si>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</si>
  <si>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</si>
  <si>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</si>
  <si>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</si>
  <si>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</si>
  <si>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</si>
  <si>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</si>
  <si>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</si>
  <si>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</si>
  <si>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</si>
  <si>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</si>
  <si>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</si>
  <si>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</si>
  <si>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</si>
  <si>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</si>
  <si>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</si>
  <si>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</si>
  <si>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</si>
  <si>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</si>
  <si>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</si>
  <si>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</si>
  <si>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</si>
  <si>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</si>
  <si>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</si>
  <si>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</si>
  <si>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</si>
  <si>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</si>
  <si>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</si>
  <si>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</si>
  <si>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</si>
  <si>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</si>
  <si>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</si>
  <si>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</si>
  <si>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</si>
  <si>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</si>
  <si>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</si>
  <si>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</si>
  <si>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</si>
  <si>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</si>
  <si>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</si>
  <si>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</si>
  <si>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</si>
  <si>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</si>
  <si>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</si>
  <si>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</si>
  <si>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</si>
  <si>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</si>
  <si>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</si>
  <si>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</si>
  <si>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</si>
  <si>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</si>
  <si>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</si>
  <si>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</si>
  <si>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</si>
  <si>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</si>
  <si>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</si>
  <si>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</si>
  <si>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</si>
  <si>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</si>
  <si>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</si>
  <si>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</si>
  <si>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</si>
  <si>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</si>
  <si>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</si>
  <si>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</si>
  <si>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</si>
  <si>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</si>
  <si>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</si>
  <si>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</si>
  <si>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</si>
  <si>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</si>
  <si>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</si>
  <si>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</si>
  <si>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</si>
  <si>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</si>
  <si>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</si>
  <si>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</si>
  <si>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</si>
  <si>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</si>
  <si>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</si>
  <si>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</si>
  <si>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</si>
  <si>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</si>
  <si>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</si>
  <si>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</si>
  <si>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</si>
  <si>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</si>
  <si>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</si>
  <si>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</si>
  <si>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</si>
  <si>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</si>
  <si>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</si>
  <si>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</si>
  <si>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</si>
  <si>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</si>
  <si>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</si>
  <si>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</si>
  <si>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</si>
  <si>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</si>
  <si>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</si>
  <si>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</si>
  <si>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</si>
  <si>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</si>
  <si>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</si>
  <si>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</si>
  <si>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</si>
  <si>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</si>
  <si>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</si>
  <si>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</si>
  <si>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</si>
  <si>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</si>
  <si>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</si>
  <si>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</si>
  <si>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</si>
  <si>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</si>
  <si>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</si>
  <si>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</si>
  <si>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</si>
  <si>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</si>
  <si>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</si>
  <si>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</si>
  <si>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</si>
  <si>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</si>
  <si>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</si>
  <si>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</si>
  <si>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</si>
  <si>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</si>
  <si>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</si>
  <si>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</si>
  <si>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</si>
  <si>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</si>
  <si>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</si>
  <si>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</si>
  <si>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</si>
  <si>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</si>
  <si>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</si>
  <si>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</si>
  <si>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</si>
  <si>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</si>
  <si>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</si>
  <si>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</si>
  <si>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</si>
  <si>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</si>
  <si>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</si>
  <si>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</si>
  <si>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</si>
  <si>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</si>
  <si>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</si>
  <si>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</si>
  <si>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</si>
  <si>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</si>
  <si>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</si>
  <si>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</si>
  <si>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</si>
  <si>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</si>
  <si>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</si>
  <si>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</si>
  <si>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</si>
  <si>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</si>
  <si>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</si>
  <si>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</si>
  <si>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</si>
  <si>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</si>
  <si>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</si>
  <si>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</si>
  <si>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</si>
  <si>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</si>
  <si>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</si>
  <si>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</si>
  <si>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</si>
  <si>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</si>
  <si>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</si>
  <si>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</si>
  <si>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</si>
  <si>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</si>
  <si>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</si>
  <si>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</si>
  <si>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</si>
  <si>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</si>
  <si>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</si>
  <si>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</si>
  <si>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</si>
  <si>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</si>
  <si>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</si>
  <si>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</si>
  <si>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</si>
  <si>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</si>
  <si>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</si>
  <si>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</si>
  <si>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</si>
  <si>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</si>
  <si>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</si>
  <si>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</si>
  <si>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</si>
  <si>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</si>
  <si>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</si>
  <si>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</si>
  <si>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</si>
  <si>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</si>
  <si>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</si>
  <si>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</si>
  <si>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</si>
  <si>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</si>
  <si>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</si>
  <si>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</si>
  <si>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</si>
  <si>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</si>
  <si>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</si>
  <si>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</si>
  <si>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</si>
  <si>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</si>
  <si>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</si>
  <si>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</si>
  <si>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</si>
  <si>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</si>
  <si>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</si>
  <si>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</si>
  <si>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</si>
  <si>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</si>
  <si>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</si>
  <si>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</si>
  <si>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</si>
  <si>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</si>
  <si>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</si>
  <si>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</si>
  <si>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</si>
  <si>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</si>
  <si>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</si>
  <si>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</si>
  <si>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</si>
  <si>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</si>
  <si>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</si>
  <si>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</si>
  <si>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</si>
  <si>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</si>
  <si>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</si>
  <si>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</si>
  <si>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</si>
  <si>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</si>
  <si>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</si>
  <si>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</si>
  <si>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</si>
  <si>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</si>
  <si>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</si>
  <si>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</si>
  <si>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</si>
  <si>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</si>
  <si>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</si>
  <si>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</si>
  <si>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</si>
  <si>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</si>
  <si>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</si>
  <si>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</si>
  <si>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</si>
  <si>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</si>
  <si>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</si>
  <si>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</si>
  <si>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</si>
  <si>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</si>
  <si>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</si>
  <si>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</si>
  <si>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</si>
  <si>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</si>
  <si>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</si>
  <si>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</si>
  <si>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</si>
  <si>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</si>
  <si>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</si>
  <si>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</si>
  <si>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</si>
  <si>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</si>
  <si>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</si>
  <si>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</si>
  <si>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</si>
  <si>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</si>
  <si>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</si>
  <si>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</si>
  <si>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</si>
  <si>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</si>
  <si>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</si>
  <si>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</si>
  <si>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</si>
  <si>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</si>
  <si>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</si>
  <si>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</si>
  <si>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</si>
  <si>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</si>
  <si>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</si>
  <si>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</si>
  <si>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</si>
  <si>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</si>
  <si>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</si>
  <si>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</si>
  <si>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</si>
  <si>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</si>
  <si>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</si>
  <si>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</si>
  <si>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</si>
  <si>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</si>
  <si>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</si>
  <si>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</si>
  <si>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</si>
  <si>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</si>
  <si>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</si>
  <si>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</si>
  <si>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</si>
  <si>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</si>
  <si>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</si>
  <si>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</si>
  <si>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</si>
  <si>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</si>
  <si>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</si>
  <si>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</si>
  <si>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</si>
  <si>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</si>
  <si>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</si>
  <si>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</si>
  <si>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</si>
  <si>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</si>
  <si>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</si>
  <si>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</si>
  <si>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</si>
  <si>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</si>
  <si>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</si>
  <si>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</si>
  <si>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</si>
  <si>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</si>
  <si>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</si>
  <si>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</si>
  <si>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</si>
  <si>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</si>
  <si>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</si>
  <si>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</si>
  <si>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</si>
  <si>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</si>
  <si>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</si>
  <si>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</si>
  <si>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</si>
  <si>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</si>
  <si>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</si>
  <si>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</si>
  <si>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</si>
  <si>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</si>
  <si>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</si>
  <si>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</si>
  <si>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</si>
  <si>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</si>
  <si>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</si>
  <si>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</si>
  <si>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</si>
  <si>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</si>
  <si>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</si>
  <si>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</si>
  <si>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</si>
  <si>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</si>
  <si>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</si>
  <si>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</si>
  <si>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</si>
  <si>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</si>
  <si>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</si>
  <si>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</si>
  <si>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</si>
  <si>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</si>
  <si>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</si>
  <si>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</si>
  <si>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</si>
  <si>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</si>
  <si>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</si>
  <si>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</si>
  <si>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</si>
  <si>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</si>
  <si>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</si>
  <si>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</si>
  <si>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</si>
  <si>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</si>
  <si>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</si>
  <si>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</si>
  <si>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</si>
  <si>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</si>
  <si>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</si>
  <si>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</si>
  <si>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</si>
  <si>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</si>
  <si>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</si>
  <si>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</si>
  <si>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</si>
  <si>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</si>
  <si>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</si>
  <si>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</si>
  <si>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</si>
  <si>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</si>
  <si>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</si>
  <si>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</si>
  <si>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</si>
  <si>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</si>
  <si>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</si>
  <si>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</si>
  <si>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</si>
  <si>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</si>
  <si>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</si>
  <si>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</si>
  <si>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</si>
  <si>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</si>
  <si>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</si>
  <si>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</si>
  <si>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</si>
  <si>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</si>
  <si>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</si>
  <si>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</si>
  <si>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</si>
  <si>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</si>
  <si>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</si>
  <si>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</si>
  <si>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</si>
  <si>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</si>
  <si>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</si>
  <si>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</si>
  <si>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</si>
  <si>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</si>
  <si>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</si>
  <si>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</si>
  <si>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</si>
  <si>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</si>
  <si>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</si>
  <si>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</si>
  <si>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</si>
  <si>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</si>
  <si>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</si>
  <si>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</si>
  <si>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</si>
  <si>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</si>
  <si>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</si>
  <si>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</si>
  <si>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</si>
  <si>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</si>
  <si>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</si>
  <si>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</si>
  <si>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</si>
  <si>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</si>
  <si>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</si>
  <si>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</si>
  <si>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</si>
  <si>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</si>
  <si>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</si>
  <si>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</si>
  <si>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</si>
  <si>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</si>
  <si>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</si>
  <si>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</si>
  <si>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</si>
  <si>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</si>
  <si>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</si>
  <si>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</si>
  <si>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</si>
  <si>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</si>
  <si>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</si>
  <si>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</si>
  <si>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</si>
  <si>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</si>
  <si>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</si>
  <si>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</si>
  <si>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</si>
  <si>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</si>
  <si>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</si>
  <si>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</si>
  <si>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</si>
  <si>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</si>
  <si>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</si>
  <si>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</si>
  <si>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</si>
  <si>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</si>
  <si>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</si>
  <si>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</si>
  <si>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</si>
  <si>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</si>
  <si>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</si>
  <si>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</si>
  <si>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</si>
  <si>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</si>
  <si>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</si>
  <si>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</si>
  <si>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</si>
  <si>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</si>
  <si>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</si>
  <si>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</si>
  <si>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</si>
  <si>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</si>
  <si>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</si>
  <si>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</si>
  <si>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</si>
  <si>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</si>
  <si>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</si>
  <si>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</si>
  <si>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</si>
  <si>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</si>
  <si>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</si>
  <si>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</si>
  <si>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</si>
  <si>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</si>
  <si>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</si>
  <si>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</si>
  <si>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</si>
  <si>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</si>
  <si>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</si>
  <si>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</si>
  <si>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</si>
  <si>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</si>
  <si>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</si>
  <si>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</si>
  <si>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</si>
  <si>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</si>
  <si>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</si>
  <si>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</si>
  <si>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</si>
  <si>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</si>
  <si>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</si>
  <si>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</si>
  <si>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</si>
  <si>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</si>
  <si>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</si>
  <si>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</si>
  <si>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</si>
  <si>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</si>
  <si>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</si>
  <si>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</si>
  <si>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</si>
  <si>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</si>
  <si>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</si>
  <si>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</si>
  <si>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</si>
  <si>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</si>
  <si>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</si>
  <si>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</si>
  <si>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</si>
  <si>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</si>
  <si>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</si>
  <si>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</si>
  <si>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</si>
  <si>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</si>
  <si>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</si>
  <si>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</si>
  <si>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</si>
  <si>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</si>
  <si>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</si>
  <si>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</si>
  <si>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</si>
  <si>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</si>
  <si>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</si>
  <si>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</si>
  <si>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</si>
  <si>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</si>
  <si>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</si>
  <si>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</si>
  <si>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</si>
  <si>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</si>
  <si>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</si>
  <si>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</si>
  <si>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</si>
  <si>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</si>
  <si>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</si>
  <si>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</si>
  <si>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</si>
  <si>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</si>
  <si>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</si>
  <si>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</si>
  <si>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</si>
  <si>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</si>
  <si>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</si>
  <si>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</si>
  <si>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</si>
  <si>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</si>
  <si>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</si>
  <si>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</si>
  <si>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</si>
  <si>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</si>
  <si>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</si>
  <si>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</si>
  <si>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</si>
  <si>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</si>
  <si>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</si>
  <si>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</si>
  <si>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</si>
  <si>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</si>
  <si>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</si>
  <si>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</si>
  <si>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</si>
  <si>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</si>
  <si>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</si>
  <si>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</si>
  <si>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</si>
  <si>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</si>
  <si>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</si>
  <si>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</si>
  <si>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</si>
  <si>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</si>
  <si>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</si>
  <si>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</si>
  <si>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</si>
  <si>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</si>
  <si>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</si>
  <si>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</si>
  <si>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</si>
  <si>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</si>
  <si>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</si>
  <si>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</si>
  <si>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</si>
  <si>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</si>
  <si>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</si>
  <si>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</si>
  <si>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</si>
  <si>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</si>
  <si>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</si>
  <si>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</si>
  <si>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</si>
  <si>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</si>
  <si>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</si>
  <si>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</si>
  <si>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</si>
  <si>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</si>
  <si>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</si>
  <si>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</si>
  <si>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</si>
  <si>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</si>
  <si>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</si>
  <si>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</si>
  <si>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</si>
  <si>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</si>
  <si>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</si>
  <si>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</si>
  <si>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</si>
  <si>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</si>
  <si>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</si>
  <si>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</si>
  <si>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</si>
  <si>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</si>
  <si>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</si>
  <si>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</si>
  <si>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</si>
  <si>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</si>
  <si>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</si>
  <si>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</si>
  <si>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</si>
  <si>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</si>
  <si>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</si>
  <si>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</si>
  <si>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</si>
  <si>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</si>
  <si>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</si>
  <si>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</si>
  <si>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</si>
  <si>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</si>
  <si>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</si>
  <si>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</si>
  <si>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</si>
  <si>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</si>
  <si>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</si>
  <si>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</si>
  <si>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</si>
  <si>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</si>
  <si>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</si>
  <si>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</si>
  <si>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</si>
  <si>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</si>
  <si>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</si>
  <si>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</si>
  <si>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</si>
  <si>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</si>
  <si>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</si>
  <si>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</si>
  <si>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</si>
  <si>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</si>
  <si>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</si>
  <si>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</si>
  <si>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</si>
  <si>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</si>
  <si>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</si>
  <si>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</si>
  <si>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</si>
  <si>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</si>
  <si>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</si>
  <si>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</si>
  <si>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</si>
  <si>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</si>
  <si>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</si>
  <si>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</si>
  <si>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</si>
  <si>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</si>
  <si>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</si>
  <si>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</si>
  <si>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</si>
  <si>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</si>
  <si>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</si>
  <si>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</si>
  <si>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</si>
  <si>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</si>
  <si>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</si>
  <si>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</si>
  <si>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</si>
  <si>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</si>
  <si>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</si>
  <si>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</si>
  <si>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</si>
  <si>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</si>
  <si>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</si>
  <si>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</si>
  <si>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</si>
  <si>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</si>
  <si>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</si>
  <si>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</si>
  <si>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</si>
  <si>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</si>
  <si>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</si>
  <si>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</si>
  <si>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</si>
  <si>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</si>
  <si>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</si>
  <si>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</si>
  <si>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</si>
  <si>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</si>
  <si>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</si>
  <si>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</si>
  <si>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</si>
  <si>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</si>
  <si>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</si>
  <si>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</si>
  <si>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</si>
  <si>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</si>
  <si>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</si>
  <si>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</si>
  <si>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</si>
  <si>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</si>
  <si>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</si>
  <si>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</si>
  <si>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</si>
  <si>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</si>
  <si>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</si>
  <si>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</si>
  <si>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</si>
  <si>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</si>
  <si>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</si>
  <si>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</si>
  <si>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</si>
  <si>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</si>
  <si>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</si>
  <si>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</si>
  <si>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</si>
  <si>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</si>
  <si>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</si>
  <si>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</si>
  <si>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</si>
  <si>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</si>
  <si>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</si>
  <si>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</si>
  <si>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</si>
  <si>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</si>
  <si>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</si>
  <si>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</si>
  <si>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</si>
  <si>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</si>
  <si>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</si>
  <si>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</si>
  <si>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</si>
  <si>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</si>
  <si>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</si>
  <si>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</si>
  <si>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</si>
  <si>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</si>
  <si>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</si>
  <si>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</si>
  <si>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</si>
  <si>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</si>
  <si>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</si>
  <si>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</si>
  <si>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</si>
  <si>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</si>
  <si>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</si>
  <si>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</si>
  <si>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</si>
  <si>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</si>
  <si>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</si>
  <si>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</si>
  <si>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</si>
  <si>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</si>
  <si>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</si>
  <si>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</si>
  <si>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</si>
  <si>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</si>
  <si>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</si>
  <si>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</si>
  <si>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</si>
  <si>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</si>
  <si>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</si>
  <si>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</si>
  <si>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</si>
  <si>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</si>
  <si>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</si>
  <si>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</si>
  <si>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</si>
  <si>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</si>
  <si>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</si>
  <si>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</si>
  <si>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</si>
  <si>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</si>
  <si>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</si>
  <si>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</si>
  <si>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</si>
  <si>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</si>
  <si>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</si>
  <si>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</si>
  <si>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</si>
  <si>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</si>
  <si>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</si>
  <si>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</si>
  <si>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</si>
  <si>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</si>
  <si>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</si>
  <si>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</si>
  <si>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</si>
  <si>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</si>
  <si>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</si>
  <si>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</si>
  <si>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</si>
  <si>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</si>
  <si>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</si>
  <si>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</si>
  <si>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</si>
  <si>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</si>
  <si>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</si>
  <si>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</si>
  <si>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</si>
  <si>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</si>
  <si>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</si>
  <si>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</si>
  <si>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</si>
  <si>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</si>
  <si>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</si>
  <si>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</si>
  <si>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</si>
  <si>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</si>
  <si>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</si>
  <si>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</si>
  <si>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</si>
  <si>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</si>
  <si>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</si>
  <si>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</si>
  <si>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</si>
  <si>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</si>
  <si>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</si>
  <si>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</si>
  <si>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</si>
  <si>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</si>
  <si>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</si>
  <si>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</si>
  <si>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</si>
  <si>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</si>
  <si>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</si>
  <si>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</si>
  <si>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</si>
  <si>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</si>
  <si>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</si>
  <si>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</si>
  <si>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</si>
  <si>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</si>
  <si>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</si>
  <si>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</si>
  <si>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</si>
  <si>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</si>
  <si>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</si>
  <si>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</si>
  <si>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</si>
  <si>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</si>
  <si>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</si>
  <si>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</si>
  <si>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</si>
  <si>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</si>
  <si>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</si>
  <si>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</si>
  <si>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</si>
  <si>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</si>
  <si>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</si>
  <si>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</si>
  <si>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</si>
  <si>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</si>
  <si>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</si>
  <si>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</si>
  <si>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</si>
  <si>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</si>
  <si>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</si>
  <si>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</si>
  <si>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</si>
  <si>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</si>
  <si>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</si>
  <si>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</si>
  <si>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</si>
  <si>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</si>
  <si>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</si>
  <si>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</si>
  <si>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</si>
  <si>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</si>
  <si>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</si>
  <si>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</si>
  <si>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</si>
  <si>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</si>
  <si>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</si>
  <si>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</si>
  <si>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</si>
  <si>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</si>
  <si>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</si>
  <si>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</si>
  <si>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</si>
  <si>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</si>
  <si>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</si>
  <si>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</si>
  <si>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</si>
  <si>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</si>
  <si>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</si>
  <si>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</si>
  <si>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</si>
  <si>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</si>
  <si>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</si>
  <si>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</si>
  <si>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</si>
  <si>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</si>
  <si>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</si>
  <si>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</si>
  <si>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</si>
  <si>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</si>
  <si>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</si>
  <si>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</si>
  <si>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</si>
  <si>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</si>
  <si>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</si>
  <si>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</si>
  <si>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</si>
  <si>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</si>
  <si>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</si>
  <si>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</si>
  <si>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</si>
  <si>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</si>
  <si>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</si>
  <si>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</si>
  <si>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</si>
  <si>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</si>
  <si>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</si>
  <si>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</si>
  <si>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</si>
  <si>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</si>
  <si>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</si>
  <si>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</si>
  <si>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</si>
  <si>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</si>
  <si>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</si>
  <si>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</si>
  <si>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</si>
  <si>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</si>
  <si>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</si>
  <si>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</si>
  <si>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</si>
  <si>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</si>
  <si>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</si>
  <si>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</si>
  <si>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</si>
  <si>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</si>
  <si>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</si>
  <si>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</si>
  <si>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</si>
  <si>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</si>
  <si>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</si>
  <si>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</si>
  <si>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</si>
  <si>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</si>
  <si>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</si>
  <si>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</si>
  <si>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</si>
  <si>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</si>
  <si>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</si>
  <si>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</si>
  <si>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</si>
  <si>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</si>
  <si>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</si>
  <si>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</si>
  <si>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</si>
  <si>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</si>
  <si>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</si>
  <si>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</si>
  <si>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</si>
  <si>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</si>
  <si>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</si>
  <si>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</si>
  <si>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</si>
  <si>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</si>
  <si>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</si>
  <si>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</si>
  <si>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</si>
  <si>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</si>
  <si>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</si>
  <si>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</si>
  <si>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</si>
  <si>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</si>
  <si>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</si>
  <si>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</si>
  <si>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</si>
  <si>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</si>
  <si>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</si>
  <si>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</si>
  <si>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</si>
  <si>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</si>
  <si>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</si>
  <si>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</si>
  <si>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</si>
  <si>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</si>
  <si>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</si>
  <si>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</si>
  <si>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</si>
  <si>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</si>
  <si>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</si>
  <si>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</si>
  <si>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</si>
  <si>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</si>
  <si>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</si>
  <si>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</si>
  <si>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</si>
  <si>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</si>
  <si>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</si>
  <si>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</si>
  <si>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</si>
  <si>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</si>
  <si>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</si>
  <si>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</si>
  <si>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</si>
  <si>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</si>
  <si>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</si>
  <si>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</si>
  <si>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</si>
  <si>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</si>
  <si>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</si>
  <si>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</si>
  <si>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</si>
  <si>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</si>
  <si>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</si>
  <si>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</si>
  <si>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</si>
  <si>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</si>
  <si>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</si>
  <si>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</si>
  <si>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</si>
  <si>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</si>
  <si>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</si>
  <si>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</si>
  <si>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</si>
  <si>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</si>
  <si>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</si>
  <si>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</si>
  <si>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</si>
  <si>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</si>
  <si>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</si>
  <si>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</si>
  <si>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</si>
  <si>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</si>
  <si>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</si>
  <si>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</si>
  <si>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</si>
  <si>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</si>
  <si>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</si>
  <si>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</si>
  <si>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</si>
  <si>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</si>
  <si>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</si>
  <si>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</si>
  <si>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</si>
  <si>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</si>
  <si>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</si>
  <si>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</si>
  <si>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</si>
  <si>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</si>
  <si>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</si>
  <si>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</si>
  <si>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</si>
  <si>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</si>
  <si>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</si>
  <si>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</si>
  <si>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</si>
  <si>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</si>
  <si>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</si>
  <si>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</si>
  <si>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</si>
  <si>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</si>
  <si>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</si>
  <si>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</si>
  <si>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</si>
  <si>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</si>
  <si>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</si>
  <si>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</si>
  <si>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</si>
  <si>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</si>
  <si>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</si>
  <si>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</si>
  <si>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</si>
  <si>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</si>
  <si>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</si>
  <si>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</si>
  <si>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</si>
  <si>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</si>
  <si>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</si>
  <si>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</si>
  <si>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</si>
  <si>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</si>
  <si>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</si>
  <si>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</si>
  <si>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</si>
  <si>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</si>
  <si>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</si>
  <si>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</si>
  <si>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</si>
  <si>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</si>
  <si>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</si>
  <si>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</si>
  <si>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</si>
  <si>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</si>
  <si>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</si>
  <si>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</si>
  <si>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</si>
  <si>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</si>
  <si>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</si>
  <si>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</si>
  <si>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</si>
  <si>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</si>
  <si>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</si>
  <si>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</si>
  <si>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</si>
  <si>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</si>
  <si>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</si>
  <si>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</si>
  <si>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</si>
  <si>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</si>
  <si>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</si>
  <si>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</si>
  <si>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</si>
  <si>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</si>
  <si>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</si>
  <si>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</si>
  <si>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</si>
  <si>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</si>
  <si>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</si>
  <si>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</si>
  <si>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</si>
  <si>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</si>
  <si>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</si>
  <si>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</si>
  <si>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</si>
  <si>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</si>
  <si>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</si>
  <si>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</si>
  <si>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</si>
  <si>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</si>
  <si>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</si>
  <si>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</si>
  <si>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</si>
  <si>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</si>
  <si>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</si>
  <si>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</si>
  <si>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</si>
  <si>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</si>
  <si>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</si>
  <si>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</si>
  <si>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</si>
  <si>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</si>
  <si>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</si>
  <si>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</si>
  <si>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</si>
  <si>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</si>
  <si>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</si>
  <si>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</si>
  <si>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</si>
  <si>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</si>
  <si>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</si>
  <si>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</si>
  <si>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</si>
  <si>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</si>
  <si>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</si>
  <si>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</si>
  <si>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</si>
  <si>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</si>
  <si>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</si>
  <si>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</si>
  <si>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</si>
  <si>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</si>
  <si>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</si>
  <si>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</si>
  <si>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</si>
  <si>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</si>
  <si>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</si>
  <si>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</si>
  <si>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</si>
  <si>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</si>
  <si>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</si>
  <si>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</si>
  <si>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</si>
  <si>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</si>
  <si>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</si>
  <si>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</si>
  <si>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</si>
  <si>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</si>
  <si>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</si>
  <si>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</si>
  <si>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</si>
  <si>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</si>
  <si>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</si>
  <si>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</si>
  <si>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</si>
  <si>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</si>
  <si>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</si>
  <si>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</si>
  <si>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</si>
  <si>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</si>
  <si>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</si>
  <si>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</si>
  <si>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</si>
  <si>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</si>
  <si>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</si>
  <si>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</si>
  <si>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</si>
  <si>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</si>
  <si>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</si>
  <si>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</si>
  <si>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</si>
  <si>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</si>
  <si>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</si>
  <si>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</si>
  <si>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</si>
  <si>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</si>
  <si>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</si>
  <si>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</si>
  <si>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</si>
  <si>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</si>
  <si>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</si>
  <si>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</si>
  <si>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</si>
  <si>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</si>
  <si>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</si>
  <si>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</si>
  <si>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</si>
  <si>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</si>
  <si>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</si>
  <si>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</si>
  <si>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</si>
  <si>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</si>
  <si>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</si>
  <si>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</si>
  <si>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</si>
  <si>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</si>
  <si>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</si>
  <si>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</si>
  <si>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</si>
  <si>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</si>
  <si>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</si>
  <si>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</si>
  <si>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</si>
  <si>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</si>
  <si>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</si>
  <si>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</si>
  <si>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</si>
  <si>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</si>
  <si>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</si>
  <si>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</si>
  <si>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</si>
  <si>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</si>
  <si>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</si>
  <si>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</si>
  <si>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</si>
  <si>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</si>
  <si>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</si>
  <si>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</si>
  <si>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</si>
  <si>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</si>
  <si>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</si>
  <si>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</si>
  <si>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</si>
  <si>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</si>
  <si>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</si>
  <si>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</si>
  <si>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</si>
  <si>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</si>
  <si>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</si>
  <si>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</si>
  <si>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</si>
  <si>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</si>
  <si>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</si>
  <si>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</si>
  <si>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</si>
  <si>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</si>
  <si>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</si>
  <si>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</si>
  <si>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</si>
  <si>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</si>
  <si>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</si>
  <si>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</si>
  <si>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</si>
  <si>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</si>
  <si>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</si>
  <si>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</si>
  <si>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</si>
  <si>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</si>
  <si>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</si>
  <si>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</si>
  <si>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</si>
  <si>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</si>
  <si>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</si>
  <si>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</si>
  <si>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</si>
  <si>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</si>
  <si>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</si>
  <si>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</si>
  <si>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</si>
  <si>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</si>
  <si>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</si>
  <si>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</si>
  <si>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</si>
  <si>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</si>
  <si>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</si>
  <si>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</si>
  <si>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</si>
  <si>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</si>
  <si>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</si>
  <si>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</si>
  <si>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</si>
  <si>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</si>
  <si>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</si>
  <si>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</si>
  <si>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</si>
  <si>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</si>
  <si>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</si>
  <si>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</si>
  <si>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</si>
  <si>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</si>
  <si>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</si>
  <si>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</si>
  <si>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</si>
  <si>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</si>
  <si>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</si>
  <si>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</si>
  <si>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</si>
  <si>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</si>
  <si>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</si>
  <si>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</si>
  <si>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</si>
  <si>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</si>
  <si>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</si>
  <si>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</si>
  <si>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</si>
  <si>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</si>
  <si>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</si>
  <si>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</si>
  <si>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</si>
  <si>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</si>
  <si>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</si>
  <si>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</si>
  <si>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</si>
  <si>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</si>
  <si>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</si>
  <si>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</si>
  <si>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</si>
  <si>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</si>
  <si>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</si>
  <si>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</si>
  <si>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</si>
  <si>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</si>
  <si>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</si>
  <si>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</si>
  <si>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</si>
  <si>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</si>
  <si>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</si>
  <si>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</si>
  <si>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</si>
  <si>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</si>
  <si>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</si>
  <si>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</si>
  <si>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</si>
  <si>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</si>
  <si>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</si>
  <si>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</si>
  <si>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</si>
  <si>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</si>
  <si>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</si>
  <si>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</si>
  <si>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</si>
  <si>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</si>
  <si>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</si>
  <si>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</si>
  <si>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</si>
  <si>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</si>
  <si>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</si>
  <si>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</si>
  <si>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</si>
  <si>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</si>
  <si>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</si>
  <si>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</si>
  <si>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</si>
  <si>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</si>
  <si>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</si>
  <si>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</si>
  <si>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</si>
  <si>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</si>
  <si>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</si>
  <si>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</si>
  <si>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</si>
  <si>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</si>
  <si>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</si>
  <si>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</si>
  <si>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</si>
  <si>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</si>
  <si>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</si>
  <si>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</si>
  <si>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</si>
  <si>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</si>
  <si>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</si>
  <si>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</si>
  <si>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</si>
  <si>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</si>
  <si>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</si>
  <si>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</si>
  <si>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</si>
  <si>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</si>
  <si>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</si>
  <si>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</si>
  <si>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</si>
  <si>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</si>
  <si>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</si>
  <si>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</si>
  <si>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</si>
  <si>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</si>
  <si>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</si>
  <si>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</si>
  <si>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</si>
  <si>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</si>
  <si>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</si>
  <si>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</si>
  <si>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</si>
  <si>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</si>
  <si>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</si>
  <si>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</si>
  <si>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</si>
  <si>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</si>
  <si>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</si>
  <si>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</si>
  <si>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</si>
  <si>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</si>
  <si>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</si>
  <si>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</si>
  <si>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</si>
  <si>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</si>
  <si>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</si>
  <si>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</si>
  <si>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</si>
  <si>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</si>
  <si>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</si>
  <si>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</si>
  <si>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</si>
  <si>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</si>
  <si>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</si>
  <si>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</si>
  <si>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</si>
  <si>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</si>
  <si>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</si>
  <si>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</si>
  <si>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</si>
  <si>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</si>
  <si>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</si>
  <si>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</si>
  <si>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</si>
  <si>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</si>
  <si>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</si>
  <si>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</si>
  <si>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</si>
  <si>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</si>
  <si>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</si>
  <si>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</si>
  <si>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</si>
  <si>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</si>
  <si>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</si>
  <si>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</si>
  <si>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</si>
  <si>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</si>
  <si>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</si>
  <si>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</si>
  <si>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</si>
  <si>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</si>
  <si>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</si>
  <si>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</si>
  <si>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</si>
  <si>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</si>
  <si>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</si>
  <si>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</si>
  <si>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</si>
  <si>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</si>
  <si>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</si>
  <si>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</si>
  <si>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</si>
  <si>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</si>
  <si>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</si>
  <si>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</si>
  <si>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</si>
  <si>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</si>
  <si>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</si>
  <si>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</si>
  <si>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</si>
  <si>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</si>
  <si>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</si>
  <si>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</si>
  <si>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</si>
  <si>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</si>
  <si>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</si>
  <si>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</si>
  <si>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</si>
  <si>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</si>
  <si>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</si>
  <si>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</si>
  <si>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</si>
  <si>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</si>
  <si>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</si>
  <si>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</si>
  <si>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</si>
  <si>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</si>
  <si>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</si>
  <si>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</si>
  <si>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</si>
  <si>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</si>
  <si>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</si>
  <si>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</si>
  <si>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</si>
  <si>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</si>
  <si>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</si>
  <si>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</si>
  <si>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</si>
  <si>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</si>
  <si>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</si>
  <si>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</si>
  <si>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</si>
  <si>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</si>
  <si>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</si>
  <si>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</si>
  <si>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</si>
  <si>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</si>
  <si>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</si>
  <si>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</si>
  <si>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</si>
  <si>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</si>
  <si>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</si>
  <si>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</si>
  <si>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</si>
  <si>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</si>
  <si>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</si>
  <si>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</si>
  <si>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</si>
  <si>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</si>
  <si>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</si>
  <si>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</si>
  <si>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</si>
  <si>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</si>
  <si>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</si>
  <si>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</si>
  <si>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</si>
  <si>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</si>
  <si>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</si>
  <si>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</si>
  <si>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</si>
  <si>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</si>
  <si>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</si>
  <si>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</si>
  <si>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</si>
  <si>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</si>
  <si>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</si>
  <si>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</si>
  <si>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</si>
  <si>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</si>
  <si>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</si>
  <si>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</si>
  <si>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</si>
  <si>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</si>
  <si>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</si>
  <si>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</si>
  <si>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</si>
  <si>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</si>
  <si>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</si>
  <si>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</si>
  <si>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</si>
  <si>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</si>
  <si>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</si>
  <si>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</si>
  <si>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</si>
  <si>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</si>
  <si>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</si>
  <si>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</si>
  <si>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</si>
  <si>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</si>
  <si>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</si>
  <si>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</si>
  <si>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</si>
  <si>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</si>
  <si>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</si>
  <si>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</si>
  <si>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</si>
  <si>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</si>
  <si>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</si>
  <si>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</si>
  <si>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</si>
  <si>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</si>
  <si>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</si>
  <si>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</si>
  <si>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</si>
  <si>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</si>
  <si>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</si>
  <si>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</si>
  <si>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</si>
  <si>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</si>
  <si>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</si>
  <si>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</si>
  <si>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</si>
  <si>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</si>
  <si>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</si>
  <si>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</si>
  <si>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</si>
  <si>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</si>
  <si>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</si>
  <si>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</si>
  <si>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</si>
  <si>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</si>
  <si>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</si>
  <si>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</si>
  <si>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</si>
  <si>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</si>
  <si>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</si>
  <si>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</si>
  <si>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</si>
  <si>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</si>
  <si>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</si>
  <si>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</si>
  <si>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</si>
  <si>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</si>
  <si>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</si>
  <si>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</si>
  <si>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</si>
  <si>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</si>
  <si>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</si>
  <si>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</si>
  <si>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</si>
  <si>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</si>
  <si>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</si>
  <si>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</si>
  <si>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</si>
  <si>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</si>
  <si>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</si>
  <si>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</si>
  <si>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</si>
  <si>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</si>
  <si>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</si>
  <si>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</si>
  <si>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</si>
  <si>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</si>
  <si>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</si>
  <si>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</si>
  <si>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</si>
  <si>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</si>
  <si>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</si>
  <si>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</si>
  <si>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</si>
  <si>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</si>
  <si>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</si>
  <si>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</si>
  <si>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</si>
  <si>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</si>
  <si>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</si>
  <si>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</si>
  <si>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</si>
  <si>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</si>
  <si>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</si>
  <si>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</si>
  <si>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</si>
  <si>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</si>
  <si>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</si>
  <si>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</si>
  <si>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</si>
  <si>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</si>
  <si>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</si>
  <si>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</si>
  <si>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</si>
  <si>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</si>
  <si>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</si>
  <si>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</si>
  <si>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</si>
  <si>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</si>
  <si>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</si>
  <si>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</si>
  <si>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</si>
  <si>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</si>
  <si>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</si>
  <si>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</si>
  <si>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</si>
  <si>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</si>
  <si>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</si>
  <si>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</si>
  <si>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</si>
  <si>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</si>
  <si>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</si>
  <si>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</si>
  <si>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</si>
  <si>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</si>
  <si>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</si>
  <si>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</si>
  <si>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</si>
  <si>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</si>
  <si>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</si>
  <si>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</si>
  <si>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</si>
  <si>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</si>
  <si>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</si>
  <si>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</si>
  <si>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</si>
  <si>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</si>
  <si>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</si>
  <si>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</si>
  <si>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</si>
  <si>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</si>
  <si>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</si>
  <si>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</si>
  <si>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</si>
  <si>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</si>
  <si>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</si>
  <si>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</si>
  <si>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</si>
  <si>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</si>
  <si>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</si>
  <si>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</si>
  <si>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</si>
  <si>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</si>
  <si>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</si>
  <si>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</si>
  <si>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</si>
  <si>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</si>
  <si>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</si>
  <si>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</si>
  <si>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</si>
  <si>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</si>
  <si>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</si>
  <si>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</si>
  <si>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</si>
  <si>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</si>
  <si>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</si>
  <si>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</si>
  <si>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</si>
  <si>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</si>
  <si>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</si>
  <si>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</si>
  <si>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</si>
  <si>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</si>
  <si>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</si>
  <si>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</si>
  <si>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</si>
  <si>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</si>
  <si>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</si>
  <si>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</si>
  <si>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</si>
  <si>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</si>
  <si>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</si>
  <si>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</si>
  <si>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</si>
  <si>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</si>
  <si>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</si>
  <si>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</si>
  <si>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</si>
  <si>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</si>
  <si>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</si>
  <si>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</si>
  <si>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</si>
  <si>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</si>
  <si>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</si>
  <si>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</si>
  <si>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</si>
  <si>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</si>
  <si>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</si>
  <si>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</si>
  <si>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</si>
  <si>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</si>
  <si>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</si>
  <si>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</si>
  <si>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</si>
  <si>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</si>
  <si>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</si>
  <si>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</si>
  <si>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</si>
  <si>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</si>
  <si>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</si>
  <si>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</si>
  <si>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</si>
  <si>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</si>
  <si>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</si>
  <si>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</si>
  <si>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</si>
  <si>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</si>
  <si>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</si>
  <si>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</si>
  <si>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</si>
  <si>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</si>
  <si>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</si>
  <si>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</si>
  <si>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</si>
  <si>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</si>
  <si>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</si>
  <si>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</si>
  <si>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</si>
  <si>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</si>
  <si>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</si>
  <si>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</si>
  <si>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</si>
  <si>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</si>
  <si>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</si>
  <si>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</si>
  <si>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</si>
  <si>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</si>
  <si>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</si>
  <si>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</si>
  <si>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</si>
  <si>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</si>
  <si>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</si>
  <si>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</si>
  <si>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</si>
  <si>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</si>
  <si>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</si>
  <si>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</si>
  <si>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</si>
  <si>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</si>
  <si>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</si>
  <si>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</si>
  <si>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</si>
  <si>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</si>
  <si>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</si>
  <si>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</si>
  <si>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</si>
  <si>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</si>
  <si>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</si>
  <si>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</si>
  <si>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</si>
  <si>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</si>
  <si>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</si>
  <si>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</si>
  <si>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</si>
  <si>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</si>
  <si>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</si>
  <si>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</si>
  <si>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</si>
  <si>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</si>
  <si>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</si>
  <si>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</si>
  <si>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</si>
  <si>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</si>
  <si>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</si>
  <si>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</si>
  <si>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</si>
  <si>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</si>
  <si>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</si>
  <si>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</si>
  <si>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</si>
  <si>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</si>
  <si>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</si>
  <si>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</si>
  <si>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</si>
  <si>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</si>
  <si>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</si>
  <si>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</si>
  <si>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</si>
  <si>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</si>
  <si>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</si>
  <si>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</si>
  <si>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</si>
  <si>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</si>
  <si>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</si>
  <si>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</si>
  <si>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</si>
  <si>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</si>
  <si>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</si>
  <si>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</si>
  <si>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</si>
  <si>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</si>
  <si>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</si>
  <si>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</si>
  <si>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</si>
  <si>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</si>
  <si>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</si>
  <si>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</si>
  <si>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</si>
  <si>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</si>
  <si>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</si>
  <si>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</si>
  <si>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</si>
  <si>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</si>
  <si>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</si>
  <si>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</si>
  <si>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</si>
  <si>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</si>
  <si>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</si>
  <si>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</si>
  <si>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</si>
  <si>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</si>
  <si>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</si>
  <si>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</si>
  <si>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</si>
  <si>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</si>
  <si>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</si>
  <si>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</si>
  <si>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</si>
  <si>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</si>
  <si>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</si>
  <si>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</si>
  <si>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</si>
  <si>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</si>
  <si>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</si>
  <si>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</si>
  <si>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</si>
  <si>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</si>
  <si>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</si>
  <si>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</si>
  <si>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</si>
  <si>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</si>
  <si>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</si>
  <si>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</si>
  <si>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</si>
  <si>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</si>
  <si>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</si>
  <si>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</si>
  <si>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</si>
  <si>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</si>
  <si>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</si>
  <si>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</si>
  <si>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</si>
  <si>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</si>
  <si>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</si>
  <si>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</si>
  <si>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</si>
  <si>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</si>
  <si>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</si>
  <si>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</si>
  <si>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</si>
  <si>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</si>
  <si>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</si>
  <si>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</si>
  <si>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</si>
  <si>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</si>
  <si>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</si>
  <si>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</si>
  <si>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</si>
  <si>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</si>
  <si>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</si>
  <si>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</si>
  <si>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</si>
  <si>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</si>
  <si>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</si>
  <si>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</si>
  <si>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</si>
  <si>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</si>
  <si>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</si>
  <si>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</si>
  <si>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</si>
  <si>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</si>
  <si>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</si>
  <si>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</si>
  <si>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</si>
  <si>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</si>
  <si>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</si>
  <si>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</si>
  <si>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</si>
  <si>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</si>
  <si>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</si>
  <si>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</si>
  <si>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</si>
  <si>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</si>
  <si>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</si>
  <si>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</si>
  <si>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</si>
  <si>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</si>
  <si>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</si>
  <si>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</si>
  <si>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</si>
  <si>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</si>
  <si>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</si>
  <si>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</si>
  <si>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</si>
  <si>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</si>
  <si>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</si>
  <si>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</si>
  <si>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</si>
  <si>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</si>
  <si>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</si>
  <si>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</si>
  <si>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</si>
  <si>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</si>
  <si>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</si>
  <si>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</si>
  <si>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</si>
  <si>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</si>
  <si>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</si>
  <si>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</si>
  <si>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</si>
  <si>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</si>
  <si>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</si>
  <si>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</si>
  <si>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</si>
  <si>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</si>
  <si>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</si>
  <si>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</si>
  <si>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</si>
  <si>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</si>
  <si>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</si>
  <si>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</si>
  <si>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</si>
  <si>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</si>
  <si>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</si>
  <si>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</si>
  <si>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</si>
  <si>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</si>
  <si>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</si>
  <si>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</si>
  <si>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</si>
  <si>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</si>
  <si>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</si>
  <si>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</si>
  <si>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</si>
  <si>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</si>
  <si>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</si>
  <si>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</si>
  <si>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</si>
  <si>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</si>
  <si>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</si>
  <si>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</si>
  <si>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</si>
  <si>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</si>
  <si>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</si>
  <si>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</si>
  <si>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</si>
  <si>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</si>
  <si>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</si>
  <si>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</si>
  <si>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</si>
  <si>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</si>
  <si>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</si>
  <si>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</si>
  <si>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</si>
  <si>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</si>
  <si>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</si>
  <si>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</si>
  <si>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</si>
  <si>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</si>
  <si>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</si>
  <si>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</si>
  <si>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</si>
  <si>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</si>
  <si>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</si>
  <si>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</si>
  <si>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</si>
  <si>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</si>
  <si>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</si>
  <si>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</si>
  <si>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</si>
  <si>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</si>
  <si>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</si>
  <si>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</si>
  <si>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</si>
  <si>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</si>
  <si>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</si>
  <si>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</si>
  <si>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</si>
  <si>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</si>
  <si>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</si>
  <si>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</si>
  <si>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</si>
  <si>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</si>
  <si>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</si>
  <si>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</si>
  <si>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</si>
  <si>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</si>
  <si>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</si>
  <si>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</si>
  <si>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</si>
  <si>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</si>
  <si>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</si>
  <si>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</si>
  <si>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</si>
  <si>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</si>
  <si>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</si>
  <si>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</si>
  <si>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</si>
  <si>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</si>
  <si>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</si>
  <si>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</si>
  <si>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</si>
  <si>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</si>
  <si>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</si>
  <si>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</si>
  <si>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</si>
  <si>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</si>
  <si>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</si>
  <si>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</si>
  <si>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</si>
  <si>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</si>
  <si>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</si>
  <si>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</si>
  <si>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</si>
  <si>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</si>
  <si>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</si>
  <si>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</si>
  <si>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</si>
  <si>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</si>
  <si>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</si>
  <si>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</si>
  <si>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</si>
  <si>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</si>
  <si>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</si>
  <si>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</si>
  <si>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</si>
  <si>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</si>
  <si>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</si>
  <si>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</si>
  <si>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</si>
  <si>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</si>
  <si>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</si>
  <si>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</si>
  <si>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</si>
  <si>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</si>
  <si>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</si>
  <si>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</si>
  <si>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</si>
  <si>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</si>
  <si>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</si>
  <si>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</si>
  <si>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</si>
  <si>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</si>
  <si>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</si>
  <si>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</si>
  <si>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</si>
  <si>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</si>
  <si>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</si>
  <si>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</si>
  <si>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</si>
  <si>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</si>
  <si>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</si>
  <si>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</si>
  <si>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</si>
  <si>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</si>
  <si>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</si>
  <si>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</si>
  <si>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</si>
  <si>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</si>
  <si>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</si>
  <si>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</si>
  <si>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</si>
  <si>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</si>
  <si>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</si>
  <si>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</si>
  <si>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</si>
  <si>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</si>
  <si>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</si>
  <si>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</si>
  <si>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</si>
  <si>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</si>
  <si>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</si>
  <si>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</si>
  <si>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</si>
  <si>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</si>
  <si>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</si>
  <si>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</si>
  <si>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</si>
  <si>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</si>
  <si>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</si>
  <si>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</si>
  <si>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</si>
  <si>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</si>
  <si>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</si>
  <si>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</si>
  <si>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</si>
  <si>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</si>
  <si>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</si>
  <si>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</si>
  <si>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</si>
  <si>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</si>
  <si>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</si>
  <si>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</si>
  <si>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</si>
  <si>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</si>
  <si>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</si>
  <si>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</si>
  <si>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</si>
  <si>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</si>
  <si>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</si>
  <si>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</si>
  <si>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</si>
  <si>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</si>
  <si>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</si>
  <si>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</si>
  <si>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</si>
  <si>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</si>
  <si>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</si>
  <si>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</si>
  <si>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</si>
  <si>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</si>
  <si>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</si>
  <si>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</si>
  <si>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</si>
  <si>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</si>
  <si>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</si>
  <si>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</si>
  <si>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</si>
  <si>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</si>
  <si>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</si>
  <si>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</si>
  <si>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</si>
  <si>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</si>
  <si>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</si>
  <si>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</si>
  <si>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</si>
  <si>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</si>
  <si>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</si>
  <si>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</si>
  <si>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</si>
  <si>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</si>
  <si>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</si>
  <si>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</si>
  <si>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</si>
  <si>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</si>
  <si>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</si>
  <si>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</si>
  <si>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</si>
  <si>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</si>
  <si>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</si>
  <si>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</si>
  <si>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</si>
  <si>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</si>
  <si>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</si>
  <si>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</si>
  <si>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</si>
  <si>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</si>
  <si>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</si>
  <si>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</si>
  <si>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</si>
  <si>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</si>
  <si>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</si>
  <si>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</si>
  <si>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</si>
  <si>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</si>
  <si>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</si>
  <si>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</si>
  <si>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</si>
  <si>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</si>
  <si>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</si>
  <si>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</si>
  <si>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</si>
  <si>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</si>
  <si>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</si>
  <si>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</si>
  <si>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</si>
  <si>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</si>
  <si>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</si>
  <si>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</si>
  <si>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</si>
  <si>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</si>
  <si>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</si>
  <si>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</si>
  <si>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</si>
  <si>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</si>
  <si>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</si>
  <si>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</si>
  <si>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</si>
  <si>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</si>
  <si>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</si>
  <si>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</si>
  <si>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</si>
  <si>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</si>
  <si>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</si>
  <si>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</si>
  <si>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</si>
  <si>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</si>
  <si>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</si>
  <si>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</si>
  <si>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</si>
  <si>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</si>
  <si>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</si>
  <si>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</si>
  <si>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</si>
  <si>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</si>
  <si>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</si>
  <si>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</si>
  <si>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</si>
  <si>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</si>
  <si>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</si>
  <si>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</si>
  <si>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</si>
  <si>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</si>
  <si>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</si>
  <si>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</si>
  <si>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</si>
  <si>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</si>
  <si>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</si>
  <si>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</si>
  <si>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</si>
  <si>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</si>
  <si>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</si>
  <si>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</si>
  <si>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</si>
  <si>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</si>
  <si>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</si>
  <si>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</si>
  <si>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</si>
  <si>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</si>
  <si>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</si>
  <si>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</si>
  <si>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</si>
  <si>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</si>
  <si>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</si>
  <si>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</si>
  <si>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</si>
  <si>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</si>
  <si>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</si>
  <si>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</si>
  <si>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</si>
  <si>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</si>
  <si>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</si>
  <si>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</si>
  <si>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</si>
  <si>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</si>
  <si>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</si>
  <si>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</si>
  <si>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</si>
  <si>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</si>
  <si>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</si>
  <si>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</si>
  <si>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</si>
  <si>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</si>
  <si>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</si>
  <si>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</si>
  <si>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</si>
  <si>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</si>
  <si>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</si>
  <si>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</si>
  <si>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</si>
  <si>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</si>
  <si>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</si>
  <si>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</si>
  <si>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</si>
  <si>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</si>
  <si>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</si>
  <si>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</si>
  <si>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</si>
  <si>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</si>
  <si>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</si>
  <si>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</si>
  <si>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</si>
  <si>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</si>
  <si>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</si>
  <si>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</si>
  <si>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</si>
  <si>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</si>
  <si>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</si>
  <si>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</si>
  <si>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</si>
  <si>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</si>
  <si>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</si>
  <si>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</si>
  <si>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</si>
  <si>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</si>
  <si>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</si>
  <si>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</si>
  <si>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</si>
  <si>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</si>
  <si>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</si>
  <si>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</si>
  <si>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</si>
  <si>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</si>
  <si>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</si>
  <si>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</si>
  <si>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</si>
  <si>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</si>
  <si>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</si>
  <si>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</si>
  <si>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</si>
  <si>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</si>
  <si>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</si>
  <si>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</si>
  <si>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</si>
  <si>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</si>
  <si>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</si>
  <si>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</si>
  <si>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</si>
  <si>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</si>
  <si>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</si>
  <si>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</si>
  <si>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</si>
  <si>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</si>
  <si>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</si>
  <si>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</si>
  <si>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</si>
  <si>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</si>
  <si>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</si>
  <si>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</si>
  <si>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</si>
  <si>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</si>
  <si>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</si>
  <si>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</si>
  <si>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</si>
  <si>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</si>
  <si>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</si>
  <si>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</si>
  <si>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</si>
  <si>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</si>
  <si>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</si>
  <si>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</si>
  <si>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</si>
  <si>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</si>
  <si>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</si>
  <si>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</si>
  <si>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</si>
  <si>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</si>
  <si>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</si>
  <si>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</si>
  <si>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</si>
  <si>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</si>
  <si>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</si>
  <si>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</si>
  <si>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</si>
  <si>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</si>
  <si>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</si>
  <si>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</si>
  <si>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</si>
  <si>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</si>
  <si>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</si>
  <si>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</si>
  <si>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</si>
  <si>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</si>
  <si>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</si>
  <si>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</si>
  <si>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</si>
  <si>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</si>
  <si>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</si>
  <si>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</si>
  <si>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</si>
  <si>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</si>
  <si>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</si>
  <si>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</si>
  <si>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</si>
  <si>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</si>
  <si>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</si>
  <si>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</si>
  <si>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</si>
  <si>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</si>
  <si>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</si>
  <si>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</si>
  <si>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</si>
  <si>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</si>
  <si>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</si>
  <si>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</si>
  <si>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</si>
  <si>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</si>
  <si>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</si>
  <si>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</si>
  <si>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</si>
  <si>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</si>
  <si>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</si>
  <si>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</si>
  <si>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</si>
  <si>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</si>
  <si>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</si>
  <si>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</si>
  <si>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</si>
  <si>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</si>
  <si>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</si>
  <si>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</si>
  <si>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</si>
  <si>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</si>
  <si>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</si>
  <si>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</si>
  <si>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</si>
  <si>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</si>
  <si>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</si>
  <si>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</si>
  <si>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</si>
  <si>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</si>
  <si>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</si>
  <si>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</si>
  <si>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</si>
  <si>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</si>
  <si>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</si>
  <si>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</si>
  <si>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</si>
  <si>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</si>
  <si>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</si>
  <si>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</si>
  <si>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</si>
  <si>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</si>
  <si>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</si>
  <si>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</si>
  <si>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</si>
  <si>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</si>
  <si>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</si>
  <si>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</si>
  <si>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</si>
  <si>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</si>
  <si>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</si>
  <si>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</si>
  <si>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</si>
  <si>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</si>
  <si>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</si>
  <si>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</si>
  <si>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</si>
  <si>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</si>
  <si>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</si>
  <si>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</si>
  <si>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</si>
  <si>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</si>
  <si>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</si>
  <si>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</si>
  <si>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</si>
  <si>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</si>
  <si>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</si>
  <si>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</si>
  <si>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</si>
  <si>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</si>
  <si>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</si>
  <si>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</si>
  <si>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</si>
  <si>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</si>
  <si>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</si>
  <si>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</si>
  <si>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</si>
  <si>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</si>
  <si>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</si>
  <si>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</si>
  <si>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</si>
  <si>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</si>
  <si>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</si>
  <si>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</si>
  <si>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</si>
  <si>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</si>
  <si>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</si>
  <si>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</si>
  <si>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</si>
  <si>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</si>
  <si>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</si>
  <si>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</si>
  <si>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</si>
  <si>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</si>
  <si>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</si>
  <si>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</si>
  <si>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</si>
  <si>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</si>
  <si>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</si>
  <si>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</si>
  <si>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</si>
  <si>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</si>
  <si>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</si>
  <si>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</si>
  <si>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</si>
  <si>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</si>
  <si>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</si>
  <si>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</si>
  <si>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</si>
  <si>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</si>
  <si>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</si>
  <si>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</si>
  <si>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</si>
  <si>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</si>
  <si>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</si>
  <si>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</si>
  <si>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</si>
  <si>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</si>
  <si>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</si>
  <si>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</si>
  <si>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</si>
  <si>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</si>
  <si>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</si>
  <si>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</si>
  <si>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</si>
  <si>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</si>
  <si>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</si>
  <si>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</si>
  <si>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</si>
  <si>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</si>
  <si>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</si>
  <si>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</si>
  <si>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</si>
  <si>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</si>
  <si>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</si>
  <si>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</si>
  <si>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</si>
  <si>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</si>
  <si>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</si>
  <si>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</si>
  <si>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</si>
  <si>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</si>
  <si>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</si>
  <si>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</si>
  <si>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</si>
  <si>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</si>
  <si>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</si>
  <si>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</si>
  <si>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</si>
  <si>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</si>
  <si>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</si>
  <si>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</si>
  <si>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</si>
  <si>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</si>
  <si>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</si>
  <si>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</si>
  <si>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</si>
  <si>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</si>
  <si>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</si>
  <si>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</si>
  <si>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</si>
  <si>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</si>
  <si>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</si>
  <si>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</si>
  <si>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</si>
  <si>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</si>
  <si>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</si>
  <si>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</si>
  <si>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</si>
  <si>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</si>
  <si>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</si>
  <si>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</si>
  <si>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</si>
  <si>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</si>
  <si>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</si>
  <si>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</si>
  <si>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</si>
  <si>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</si>
  <si>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</si>
  <si>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</si>
  <si>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</si>
  <si>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</si>
  <si>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</si>
  <si>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</si>
  <si>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</si>
  <si>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</si>
  <si>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</si>
  <si>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</si>
  <si>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</si>
  <si>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</si>
  <si>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</si>
  <si>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</si>
  <si>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</si>
  <si>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</si>
  <si>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</si>
  <si>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</si>
  <si>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</si>
  <si>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</si>
  <si>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</si>
  <si>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</si>
  <si>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</si>
  <si>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</si>
  <si>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</si>
  <si>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</si>
  <si>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</si>
  <si>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</si>
  <si>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</si>
  <si>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</si>
  <si>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</si>
  <si>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</si>
  <si>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</si>
  <si>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</si>
  <si>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</si>
  <si>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</si>
  <si>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</si>
  <si>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</si>
  <si>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</si>
  <si>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</si>
  <si>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</si>
  <si>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</si>
  <si>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</si>
  <si>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</si>
  <si>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</si>
  <si>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</si>
  <si>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</si>
  <si>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</si>
  <si>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</si>
  <si>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</si>
  <si>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</si>
  <si>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</si>
  <si>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</si>
  <si>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</si>
  <si>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</si>
  <si>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</si>
  <si>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</si>
  <si>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</si>
  <si>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</si>
  <si>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</si>
  <si>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</si>
  <si>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</si>
  <si>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</si>
  <si>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</si>
  <si>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</si>
  <si>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</si>
  <si>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</si>
  <si>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</si>
  <si>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</si>
  <si>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</si>
  <si>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</si>
  <si>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</si>
  <si>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</si>
  <si>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</si>
  <si>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</si>
  <si>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</si>
  <si>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</si>
  <si>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</si>
  <si>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</si>
  <si>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</si>
  <si>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</si>
  <si>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</si>
  <si>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</si>
  <si>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</si>
  <si>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</si>
  <si>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</si>
  <si>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</si>
  <si>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</si>
  <si>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</si>
  <si>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</si>
  <si>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</si>
  <si>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</si>
  <si>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</si>
  <si>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</si>
  <si>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</si>
  <si>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</si>
  <si>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</si>
  <si>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</si>
  <si>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</si>
  <si>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</si>
  <si>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</si>
  <si>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</si>
  <si>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</si>
  <si>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</si>
  <si>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</si>
  <si>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</si>
  <si>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</si>
  <si>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</si>
  <si>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</si>
  <si>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</si>
  <si>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</si>
  <si>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</si>
  <si>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</si>
  <si>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</si>
  <si>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</si>
  <si>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</si>
  <si>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</si>
  <si>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</si>
  <si>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</si>
  <si>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</si>
  <si>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</si>
  <si>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</si>
  <si>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</si>
  <si>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</si>
  <si>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</si>
  <si>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</si>
  <si>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</si>
  <si>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</si>
  <si>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</si>
  <si>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</si>
  <si>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</si>
  <si>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</si>
  <si>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</si>
  <si>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</si>
  <si>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</si>
  <si>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</si>
  <si>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</si>
  <si>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</si>
  <si>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</si>
  <si>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</si>
  <si>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</si>
  <si>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</si>
  <si>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</si>
  <si>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</si>
  <si>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</si>
  <si>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</si>
  <si>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</si>
  <si>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</si>
  <si>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</si>
  <si>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</si>
  <si>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</si>
  <si>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</si>
  <si>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</si>
  <si>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</si>
  <si>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</si>
  <si>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</si>
  <si>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</si>
  <si>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</si>
  <si>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</si>
  <si>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</si>
  <si>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</si>
  <si>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</si>
  <si>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</si>
  <si>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</si>
  <si>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</si>
  <si>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</si>
  <si>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</si>
  <si>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</si>
  <si>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</si>
  <si>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</si>
  <si>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</si>
  <si>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</si>
  <si>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</si>
  <si>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</si>
  <si>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</si>
  <si>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</si>
  <si>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</si>
  <si>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</si>
  <si>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</si>
  <si>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</si>
  <si>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</si>
  <si>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</si>
  <si>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</si>
  <si>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</si>
  <si>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</si>
  <si>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</si>
  <si>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</si>
  <si>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</si>
  <si>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</si>
  <si>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</si>
  <si>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</si>
  <si>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</si>
  <si>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</si>
  <si>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</si>
  <si>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</si>
  <si>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</si>
  <si>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</si>
  <si>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</si>
  <si>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</si>
  <si>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</si>
  <si>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</si>
  <si>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</si>
  <si>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</si>
  <si>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</si>
  <si>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</si>
  <si>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</si>
  <si>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</si>
  <si>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</si>
  <si>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</si>
  <si>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</si>
  <si>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</si>
  <si>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</si>
  <si>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</si>
  <si>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</si>
  <si>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</si>
  <si>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</si>
  <si>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</si>
  <si>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</si>
  <si>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</si>
  <si>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</si>
  <si>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</si>
  <si>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</si>
  <si>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</si>
  <si>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</si>
  <si>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</si>
  <si>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</si>
  <si>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</si>
  <si>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</si>
  <si>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</si>
  <si>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</si>
  <si>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</si>
  <si>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</si>
  <si>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</si>
  <si>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</si>
  <si>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</si>
  <si>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</si>
  <si>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</si>
  <si>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</si>
  <si>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</si>
  <si>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</si>
  <si>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</si>
  <si>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</si>
  <si>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</si>
  <si>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</si>
  <si>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</si>
  <si>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</si>
  <si>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</si>
  <si>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</si>
  <si>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</si>
  <si>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</si>
  <si>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</si>
  <si>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</si>
  <si>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</si>
  <si>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</si>
  <si>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</si>
  <si>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</si>
  <si>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</si>
  <si>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</si>
  <si>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</si>
  <si>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</si>
  <si>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</si>
  <si>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</si>
  <si>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</si>
  <si>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</si>
  <si>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</si>
  <si>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</si>
  <si>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</si>
  <si>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</si>
  <si>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</si>
  <si>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</si>
  <si>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</si>
  <si>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</si>
  <si>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</si>
  <si>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</si>
  <si>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</si>
  <si>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</si>
  <si>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</si>
  <si>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</si>
  <si>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</si>
  <si>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</si>
  <si>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</si>
  <si>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</si>
  <si>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</si>
  <si>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</si>
  <si>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</si>
  <si>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</si>
  <si>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</si>
  <si>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</si>
  <si>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</si>
  <si>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</si>
  <si>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</si>
  <si>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</si>
  <si>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</si>
  <si>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</si>
  <si>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</si>
  <si>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</si>
  <si>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</si>
  <si>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</si>
  <si>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</si>
  <si>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</si>
  <si>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</si>
  <si>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</si>
  <si>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</si>
  <si>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</si>
  <si>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</si>
  <si>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</si>
  <si>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</si>
  <si>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</si>
  <si>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</si>
  <si>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</si>
  <si>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</si>
  <si>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</si>
  <si>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</si>
  <si>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</si>
  <si>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</si>
  <si>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</si>
  <si>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</si>
  <si>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</si>
  <si>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</si>
  <si>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</si>
  <si>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</si>
  <si>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</si>
  <si>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</si>
  <si>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</si>
  <si>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</si>
  <si>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</si>
  <si>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</si>
  <si>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</si>
  <si>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</si>
  <si>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</si>
  <si>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</si>
  <si>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</si>
  <si>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</si>
  <si>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</si>
  <si>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</si>
  <si>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</si>
  <si>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</si>
  <si>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</si>
  <si>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</si>
  <si>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</si>
  <si>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</si>
  <si>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</si>
  <si>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</si>
  <si>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</si>
  <si>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</si>
  <si>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</si>
  <si>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</si>
  <si>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</si>
  <si>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</si>
  <si>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</si>
  <si>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</si>
  <si>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</si>
  <si>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</si>
  <si>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</si>
  <si>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</si>
  <si>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</si>
  <si>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</si>
  <si>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</si>
  <si>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</si>
  <si>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</si>
  <si>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</si>
  <si>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</si>
  <si>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</si>
  <si>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</si>
  <si>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</si>
  <si>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</si>
  <si>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</si>
  <si>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</si>
  <si>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</si>
  <si>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</si>
  <si>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</si>
  <si>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</si>
  <si>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</si>
  <si>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</si>
  <si>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</si>
  <si>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</si>
  <si>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</si>
  <si>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</si>
  <si>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</si>
  <si>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</si>
  <si>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</si>
  <si>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</si>
  <si>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</si>
  <si>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</si>
  <si>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</si>
  <si>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</si>
  <si>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</si>
  <si>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</si>
  <si>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</si>
  <si>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</si>
  <si>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</si>
  <si>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</si>
  <si>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</si>
  <si>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</si>
  <si>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</si>
  <si>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</si>
  <si>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</si>
  <si>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</si>
  <si>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</si>
  <si>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</si>
  <si>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</si>
  <si>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</si>
  <si>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</si>
  <si>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</si>
  <si>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</si>
  <si>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</si>
  <si>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</si>
  <si>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</si>
  <si>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</si>
  <si>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</si>
  <si>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</si>
  <si>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</si>
  <si>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</si>
  <si>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</si>
  <si>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</si>
  <si>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</si>
  <si>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</si>
  <si>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</si>
  <si>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</si>
  <si>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</si>
  <si>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</si>
  <si>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</si>
  <si>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</si>
  <si>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</si>
  <si>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</si>
  <si>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</si>
  <si>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</si>
  <si>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</si>
  <si>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</si>
  <si>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</si>
  <si>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</si>
  <si>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</si>
  <si>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</si>
  <si>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</si>
  <si>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</si>
  <si>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</si>
  <si>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</si>
  <si>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</si>
  <si>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</si>
  <si>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</si>
  <si>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</si>
  <si>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</si>
  <si>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</si>
  <si>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</si>
  <si>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</si>
  <si>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</si>
  <si>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</si>
  <si>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</si>
  <si>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</si>
  <si>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</si>
  <si>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</si>
  <si>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</si>
  <si>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</si>
  <si>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</si>
  <si>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</si>
  <si>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</si>
  <si>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</si>
  <si>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</si>
  <si>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</si>
  <si>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</si>
  <si>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</si>
  <si>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</si>
  <si>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</si>
  <si>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</si>
  <si>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</si>
  <si>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</si>
  <si>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</si>
  <si>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</si>
  <si>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</si>
  <si>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</si>
  <si>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</si>
  <si>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</si>
  <si>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</si>
  <si>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</si>
  <si>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</si>
  <si>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</si>
  <si>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</si>
  <si>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</si>
  <si>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</si>
  <si>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</si>
  <si>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</si>
  <si>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</si>
  <si>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</si>
  <si>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</si>
  <si>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</si>
  <si>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</si>
  <si>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</si>
  <si>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</si>
  <si>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</si>
  <si>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</si>
  <si>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</si>
  <si>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</si>
  <si>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</si>
  <si>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</si>
  <si>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</si>
  <si>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</si>
  <si>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</si>
  <si>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</si>
  <si>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</si>
  <si>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</si>
  <si>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</si>
  <si>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</si>
  <si>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</si>
  <si>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</si>
  <si>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</si>
  <si>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</si>
  <si>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</si>
  <si>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</si>
  <si>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</si>
  <si>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</si>
  <si>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</si>
  <si>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</si>
  <si>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</si>
  <si>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</si>
  <si>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</si>
  <si>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</si>
  <si>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</si>
  <si>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</si>
  <si>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</si>
  <si>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</si>
  <si>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</si>
  <si>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</si>
  <si>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</si>
  <si>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</si>
  <si>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</si>
  <si>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</si>
  <si>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</si>
  <si>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</si>
  <si>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</si>
  <si>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</si>
  <si>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</si>
  <si>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</si>
  <si>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</si>
  <si>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</si>
  <si>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</si>
  <si>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</si>
  <si>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</si>
  <si>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</si>
  <si>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</si>
  <si>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</si>
  <si>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</si>
  <si>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</si>
  <si>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</si>
  <si>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</si>
  <si>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</si>
  <si>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</si>
  <si>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</si>
  <si>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</si>
  <si>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</si>
  <si>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</si>
  <si>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</si>
  <si>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</si>
  <si>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</si>
  <si>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</si>
  <si>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</si>
  <si>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</si>
  <si>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</si>
  <si>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</si>
  <si>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</si>
  <si>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</si>
  <si>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</si>
  <si>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</si>
  <si>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</si>
  <si>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</si>
  <si>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</si>
  <si>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</si>
  <si>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</si>
  <si>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</si>
  <si>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</si>
  <si>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</si>
  <si>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</si>
  <si>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</si>
  <si>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</si>
  <si>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</si>
  <si>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</si>
  <si>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</si>
  <si>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</si>
  <si>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</si>
  <si>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</si>
  <si>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</si>
  <si>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</si>
  <si>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</si>
  <si>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</si>
  <si>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</si>
  <si>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</si>
  <si>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</si>
  <si>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</si>
  <si>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</si>
  <si>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</si>
  <si>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</si>
  <si>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</si>
  <si>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</si>
  <si>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</si>
  <si>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</si>
  <si>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</si>
  <si>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</si>
  <si>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</si>
  <si>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</si>
  <si>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</si>
  <si>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</si>
  <si>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</si>
  <si>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</si>
  <si>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</si>
  <si>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</si>
  <si>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</si>
  <si>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</si>
  <si>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</si>
  <si>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</si>
  <si>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</si>
  <si>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</si>
  <si>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</si>
  <si>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</si>
  <si>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</si>
  <si>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</si>
  <si>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</si>
  <si>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</si>
  <si>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</si>
  <si>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</si>
  <si>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</si>
  <si>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</si>
  <si>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</si>
  <si>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</si>
  <si>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</si>
  <si>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</si>
  <si>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</si>
  <si>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</si>
  <si>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</si>
  <si>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</si>
  <si>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</si>
  <si>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</si>
  <si>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</si>
  <si>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</si>
  <si>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</si>
  <si>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</si>
  <si>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</si>
  <si>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</si>
  <si>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</si>
  <si>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</si>
  <si>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</si>
  <si>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</si>
  <si>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</si>
  <si>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</si>
  <si>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</si>
  <si>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</si>
  <si>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</si>
  <si>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</si>
  <si>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</si>
  <si>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</si>
  <si>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</si>
  <si>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</si>
  <si>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</si>
  <si>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</si>
  <si>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</si>
  <si>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</si>
  <si>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</si>
  <si>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</si>
  <si>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</si>
  <si>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</si>
  <si>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</si>
  <si>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</si>
  <si>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</si>
  <si>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</si>
  <si>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</si>
  <si>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</si>
  <si>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</si>
  <si>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</si>
  <si>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</si>
  <si>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</si>
  <si>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</si>
  <si>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</si>
  <si>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</si>
  <si>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</si>
  <si>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</si>
  <si>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</si>
  <si>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</si>
  <si>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</si>
  <si>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</si>
  <si>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</si>
  <si>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</si>
  <si>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</si>
  <si>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</si>
  <si>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</si>
  <si>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</si>
  <si>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</si>
  <si>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</si>
  <si>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</si>
  <si>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</si>
  <si>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</si>
  <si>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</si>
  <si>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</si>
  <si>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</si>
  <si>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</si>
  <si>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</si>
  <si>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</si>
  <si>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</si>
  <si>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</si>
  <si>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</si>
  <si>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</si>
  <si>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</si>
  <si>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</si>
  <si>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</si>
  <si>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</si>
  <si>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</si>
  <si>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</si>
  <si>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</si>
  <si>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</si>
  <si>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</si>
  <si>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</si>
  <si>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</si>
  <si>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</si>
  <si>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</si>
  <si>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</si>
  <si>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</si>
  <si>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</si>
  <si>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</si>
  <si>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</si>
  <si>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</si>
  <si>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</si>
  <si>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</si>
  <si>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</si>
  <si>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</si>
  <si>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</si>
  <si>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</si>
  <si>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</si>
  <si>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</si>
  <si>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</si>
  <si>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</si>
  <si>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</si>
  <si>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</si>
  <si>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</si>
  <si>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</si>
  <si>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</si>
  <si>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</si>
  <si>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</si>
  <si>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</si>
  <si>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</si>
  <si>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</si>
  <si>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</si>
  <si>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</si>
  <si>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</si>
  <si>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</si>
  <si>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</si>
  <si>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</si>
  <si>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</si>
  <si>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</si>
  <si>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</si>
  <si>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</si>
  <si>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</si>
  <si>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</si>
  <si>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</si>
  <si>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</si>
  <si>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</si>
  <si>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</si>
  <si>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</si>
  <si>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</si>
  <si>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</si>
  <si>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</si>
  <si>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</si>
  <si>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</si>
  <si>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</si>
  <si>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</si>
  <si>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</si>
  <si>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</si>
  <si>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</si>
  <si>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</si>
  <si>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</si>
  <si>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</si>
  <si>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</si>
  <si>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</si>
  <si>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</si>
  <si>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</si>
  <si>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</si>
  <si>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</si>
  <si>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</si>
  <si>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</si>
  <si>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</si>
  <si>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</si>
  <si>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</si>
  <si>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</si>
  <si>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</si>
  <si>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</si>
  <si>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</si>
  <si>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</si>
  <si>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</si>
  <si>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</si>
  <si>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</si>
  <si>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</si>
  <si>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</si>
  <si>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</si>
  <si>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</si>
  <si>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</si>
  <si>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</si>
  <si>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</si>
  <si>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</si>
  <si>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</si>
  <si>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</si>
  <si>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</si>
  <si>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</si>
  <si>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</si>
  <si>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</si>
  <si>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</si>
  <si>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</si>
  <si>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</si>
  <si>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</si>
  <si>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</si>
  <si>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</si>
  <si>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</si>
  <si>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</si>
  <si>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</si>
  <si>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</si>
  <si>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</si>
  <si>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</si>
  <si>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</si>
  <si>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</si>
  <si>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</si>
  <si>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</si>
  <si>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</si>
  <si>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</si>
  <si>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</si>
  <si>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</si>
  <si>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</si>
  <si>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</si>
  <si>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</si>
  <si>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</si>
  <si>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</si>
  <si>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</si>
  <si>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</si>
  <si>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</si>
  <si>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</si>
  <si>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</si>
  <si>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</si>
  <si>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</si>
  <si>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</si>
  <si>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</si>
  <si>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</si>
  <si>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</si>
  <si>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</si>
  <si>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</si>
  <si>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</si>
  <si>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</si>
  <si>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</si>
  <si>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</si>
  <si>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</si>
  <si>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</si>
  <si>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</si>
  <si>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</si>
  <si>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</si>
  <si>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</si>
  <si>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</si>
  <si>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</si>
  <si>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</si>
  <si>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</si>
  <si>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</si>
  <si>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</si>
  <si>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</si>
  <si>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</si>
  <si>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</si>
  <si>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</si>
  <si>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</si>
  <si>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</si>
  <si>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</si>
  <si>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</si>
  <si>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</si>
  <si>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</si>
  <si>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</si>
  <si>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</si>
  <si>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</si>
  <si>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</si>
  <si>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</si>
  <si>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</si>
  <si>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</si>
  <si>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</si>
  <si>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</si>
  <si>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</si>
  <si>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</si>
  <si>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</si>
  <si>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</si>
  <si>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</si>
  <si>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</si>
  <si>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</si>
  <si>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</si>
  <si>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</si>
  <si>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</si>
  <si>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</si>
  <si>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</si>
  <si>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</si>
  <si>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</si>
  <si>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</si>
  <si>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</si>
  <si>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</si>
  <si>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</si>
  <si>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</si>
  <si>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</si>
  <si>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</si>
  <si>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</si>
  <si>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</si>
  <si>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</si>
  <si>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</si>
  <si>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</si>
  <si>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</si>
  <si>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</si>
  <si>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</si>
  <si>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</si>
  <si>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</si>
  <si>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</si>
  <si>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</si>
  <si>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</si>
  <si>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</si>
  <si>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</si>
  <si>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</si>
  <si>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</si>
  <si>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</si>
  <si>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</si>
  <si>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</si>
  <si>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</si>
  <si>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</si>
  <si>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</si>
  <si>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</si>
  <si>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</si>
  <si>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</si>
  <si>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</si>
  <si>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</si>
  <si>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</si>
  <si>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</si>
  <si>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</si>
  <si>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</si>
  <si>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</si>
  <si>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</si>
  <si>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</si>
  <si>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</si>
  <si>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</si>
  <si>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</si>
  <si>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</si>
  <si>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</si>
  <si>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</si>
  <si>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</si>
  <si>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</si>
  <si>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</si>
  <si>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</si>
  <si>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</si>
  <si>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</si>
  <si>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</si>
  <si>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</si>
  <si>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</si>
  <si>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</si>
  <si>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</si>
  <si>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</si>
  <si>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</si>
  <si>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</si>
  <si>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</si>
  <si>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</si>
  <si>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</si>
  <si>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</si>
  <si>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</si>
  <si>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</si>
  <si>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</si>
  <si>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</si>
  <si>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</si>
  <si>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</si>
  <si>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</si>
  <si>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</si>
  <si>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</si>
  <si>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</si>
  <si>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</si>
  <si>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</si>
  <si>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</si>
  <si>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</si>
  <si>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</si>
  <si>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</si>
  <si>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</si>
  <si>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</si>
  <si>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</si>
  <si>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</si>
  <si>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</si>
  <si>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</si>
  <si>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</si>
  <si>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</si>
  <si>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</si>
  <si>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</si>
  <si>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</si>
  <si>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</si>
  <si>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</si>
  <si>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</si>
  <si>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</si>
  <si>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</si>
  <si>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</si>
  <si>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</si>
  <si>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</si>
  <si>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</si>
  <si>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</si>
  <si>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</si>
  <si>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</si>
  <si>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</si>
  <si>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</si>
  <si>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</si>
  <si>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</si>
  <si>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</si>
  <si>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</si>
  <si>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</si>
  <si>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</si>
  <si>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</si>
  <si>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</si>
  <si>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</si>
  <si>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</si>
  <si>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</si>
  <si>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</si>
  <si>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</si>
  <si>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</si>
  <si>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</si>
  <si>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</si>
  <si>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</si>
  <si>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</si>
  <si>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</si>
  <si>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</si>
  <si>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</si>
  <si>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</si>
  <si>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</si>
  <si>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</si>
  <si>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</si>
  <si>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</si>
  <si>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</si>
  <si>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</si>
  <si>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</si>
  <si>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</si>
  <si>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</si>
  <si>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</si>
  <si>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</si>
  <si>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</si>
  <si>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</si>
  <si>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</si>
  <si>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</si>
  <si>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</si>
  <si>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</si>
  <si>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</si>
  <si>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</si>
  <si>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</si>
  <si>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</si>
  <si>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</si>
  <si>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</si>
  <si>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</si>
  <si>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</si>
  <si>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</si>
  <si>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</si>
  <si>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</si>
  <si>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</si>
  <si>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</si>
  <si>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</si>
  <si>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</si>
  <si>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</si>
  <si>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</si>
  <si>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</si>
  <si>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</si>
  <si>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</si>
  <si>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</si>
  <si>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</si>
  <si>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</si>
  <si>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</si>
  <si>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</si>
  <si>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</si>
  <si>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</si>
  <si>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</si>
  <si>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</si>
  <si>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</si>
  <si>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</si>
  <si>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</si>
  <si>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</si>
  <si>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</si>
  <si>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</si>
  <si>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</si>
  <si>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</si>
  <si>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</si>
  <si>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</si>
  <si>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</si>
  <si>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</si>
  <si>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</si>
  <si>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</si>
  <si>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</si>
  <si>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</si>
  <si>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</si>
  <si>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</si>
  <si>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</si>
  <si>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</si>
  <si>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</si>
  <si>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</si>
  <si>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</si>
  <si>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</si>
  <si>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</si>
  <si>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</si>
  <si>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</si>
  <si>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</si>
  <si>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</si>
  <si>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</si>
  <si>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</si>
  <si>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</si>
  <si>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</si>
  <si>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</si>
  <si>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</si>
  <si>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</si>
  <si>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</si>
  <si>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</si>
  <si>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</si>
  <si>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</si>
  <si>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</si>
  <si>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</si>
  <si>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</si>
  <si>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</si>
  <si>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</si>
  <si>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</si>
  <si>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</si>
  <si>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</si>
  <si>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</si>
  <si>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</si>
  <si>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</si>
  <si>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</si>
  <si>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</si>
  <si>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</si>
  <si>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</si>
  <si>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</si>
  <si>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</si>
  <si>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</si>
  <si>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</si>
  <si>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</si>
  <si>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</si>
  <si>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</si>
  <si>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</si>
  <si>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</si>
  <si>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</si>
  <si>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</si>
  <si>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</si>
  <si>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</si>
  <si>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</si>
  <si>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</si>
  <si>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</si>
  <si>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</si>
  <si>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</si>
  <si>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</si>
  <si>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</si>
  <si>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</si>
  <si>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</si>
  <si>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</si>
  <si>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</si>
  <si>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</si>
  <si>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</si>
  <si>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</si>
  <si>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</si>
  <si>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</si>
  <si>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</si>
  <si>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</si>
  <si>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</si>
  <si>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</si>
  <si>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</si>
  <si>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</si>
  <si>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</si>
  <si>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</si>
  <si>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</si>
  <si>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</si>
  <si>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</si>
  <si>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</si>
  <si>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</si>
  <si>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</si>
  <si>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</si>
  <si>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</si>
  <si>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</si>
  <si>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</si>
  <si>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</si>
  <si>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</si>
  <si>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</si>
  <si>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</si>
  <si>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</si>
  <si>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</si>
  <si>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</si>
  <si>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</si>
  <si>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</si>
  <si>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</si>
  <si>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</si>
  <si>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</si>
  <si>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</si>
  <si>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</si>
  <si>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</si>
  <si>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</si>
  <si>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</si>
  <si>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</si>
  <si>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</si>
  <si>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</si>
  <si>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</si>
  <si>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</si>
  <si>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</si>
  <si>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</si>
  <si>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</si>
  <si>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</si>
  <si>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</si>
  <si>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</si>
  <si>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</si>
  <si>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</si>
  <si>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</si>
  <si>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</si>
  <si>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</si>
  <si>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</si>
  <si>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</si>
  <si>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</si>
  <si>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</si>
  <si>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</si>
  <si>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</si>
  <si>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</si>
  <si>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</si>
  <si>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</si>
  <si>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</si>
  <si>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</si>
  <si>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</si>
  <si>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</si>
  <si>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</si>
  <si>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</si>
  <si>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</si>
  <si>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</si>
  <si>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</si>
  <si>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</si>
  <si>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</si>
  <si>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</si>
  <si>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</si>
  <si>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</si>
  <si>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</si>
  <si>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</si>
  <si>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</si>
  <si>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</si>
  <si>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</si>
  <si>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</si>
  <si>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</si>
  <si>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</si>
  <si>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</si>
  <si>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</si>
  <si>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</si>
  <si>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</si>
  <si>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</si>
  <si>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</si>
  <si>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</si>
  <si>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</si>
  <si>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</si>
  <si>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</si>
  <si>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</si>
  <si>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</si>
  <si>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</si>
  <si>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</si>
  <si>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</si>
  <si>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</si>
  <si>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</si>
  <si>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</si>
  <si>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</si>
  <si>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</si>
  <si>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</si>
  <si>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</si>
  <si>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</si>
  <si>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</si>
  <si>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</si>
  <si>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</si>
  <si>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</si>
  <si>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</si>
  <si>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</si>
  <si>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</si>
  <si>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</si>
  <si>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</si>
  <si>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</si>
  <si>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</si>
  <si>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</si>
  <si>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</si>
  <si>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</si>
  <si>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</si>
  <si>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</si>
  <si>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</si>
  <si>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</si>
  <si>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</si>
  <si>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</si>
  <si>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</si>
  <si>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</si>
  <si>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</si>
  <si>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</si>
  <si>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</si>
  <si>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</si>
  <si>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</si>
  <si>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</si>
  <si>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</si>
  <si>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</si>
  <si>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</si>
  <si>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</si>
  <si>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</si>
  <si>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</si>
  <si>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</si>
  <si>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</si>
  <si>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</si>
  <si>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</si>
  <si>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</si>
  <si>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</si>
  <si>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</si>
  <si>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</si>
  <si>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</si>
  <si>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</si>
  <si>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</si>
  <si>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</si>
  <si>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</si>
  <si>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</si>
  <si>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</si>
  <si>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</si>
  <si>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</si>
  <si>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</si>
  <si>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</si>
  <si>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</si>
  <si>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</si>
  <si>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</si>
  <si>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</si>
  <si>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</si>
  <si>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</si>
  <si>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</si>
  <si>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</si>
  <si>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</si>
  <si>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</si>
  <si>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</si>
  <si>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</si>
  <si>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</si>
  <si>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</si>
  <si>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</si>
  <si>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</si>
  <si>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</si>
  <si>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</si>
  <si>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</si>
  <si>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</si>
  <si>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</si>
  <si>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</si>
  <si>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</si>
  <si>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</si>
  <si>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</si>
  <si>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</si>
  <si>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</si>
  <si>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</si>
  <si>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</si>
  <si>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</si>
  <si>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</si>
  <si>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</si>
  <si>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</si>
  <si>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</si>
  <si>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</si>
  <si>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</si>
  <si>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</si>
  <si>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</si>
  <si>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</si>
  <si>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</si>
  <si>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</si>
  <si>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</si>
  <si>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</si>
  <si>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</si>
  <si>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</si>
  <si>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</si>
  <si>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</si>
  <si>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</si>
  <si>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</si>
  <si>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</si>
  <si>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</si>
  <si>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</si>
  <si>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</si>
  <si>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</si>
  <si>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</si>
  <si>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</si>
  <si>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</si>
  <si>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</si>
  <si>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</si>
  <si>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</si>
  <si>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</si>
  <si>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</si>
  <si>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</si>
  <si>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</si>
  <si>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</si>
  <si>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</si>
  <si>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</si>
  <si>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</si>
  <si>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</si>
  <si>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</si>
  <si>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</si>
  <si>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</si>
  <si>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</si>
  <si>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</si>
  <si>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</si>
  <si>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</si>
  <si>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</si>
  <si>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</si>
  <si>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</si>
  <si>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</si>
  <si>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</si>
  <si>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</si>
  <si>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</si>
  <si>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</si>
  <si>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</si>
  <si>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</si>
  <si>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</si>
  <si>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</si>
  <si>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</si>
  <si>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</si>
  <si>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</si>
  <si>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</si>
  <si>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</si>
  <si>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</si>
  <si>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</si>
  <si>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</si>
  <si>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</si>
  <si>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</si>
  <si>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</si>
  <si>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</si>
  <si>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</si>
  <si>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</si>
  <si>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</si>
  <si>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</si>
  <si>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</si>
  <si>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</si>
  <si>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</si>
  <si>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</si>
  <si>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</si>
  <si>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</si>
  <si>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</si>
  <si>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</si>
  <si>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</si>
  <si>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</si>
  <si>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</si>
  <si>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</si>
  <si>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</si>
  <si>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</si>
  <si>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</si>
  <si>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</si>
  <si>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</si>
  <si>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</si>
  <si>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</si>
  <si>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</si>
  <si>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</si>
  <si>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</si>
  <si>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</si>
  <si>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</si>
  <si>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</si>
  <si>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</si>
  <si>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</si>
  <si>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</si>
  <si>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</si>
  <si>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</si>
  <si>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</si>
  <si>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</si>
  <si>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</si>
  <si>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</si>
  <si>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</si>
  <si>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</si>
  <si>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</si>
  <si>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</si>
  <si>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</si>
  <si>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</si>
  <si>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</si>
  <si>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</si>
  <si>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</si>
  <si>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</si>
  <si>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</si>
  <si>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</si>
  <si>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</si>
  <si>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</si>
  <si>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</si>
  <si>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</si>
  <si>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</si>
  <si>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</si>
  <si>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</si>
  <si>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</si>
  <si>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</si>
  <si>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</si>
  <si>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</si>
  <si>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</si>
  <si>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</si>
  <si>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</si>
  <si>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</si>
  <si>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</si>
  <si>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</si>
  <si>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</si>
  <si>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</si>
  <si>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</si>
  <si>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</si>
  <si>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</si>
  <si>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</si>
  <si>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</si>
  <si>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</si>
  <si>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</si>
  <si>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</si>
  <si>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</si>
  <si>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</si>
  <si>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</si>
  <si>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</si>
  <si>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</si>
  <si>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</si>
  <si>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</si>
  <si>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</si>
  <si>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</si>
  <si>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</si>
  <si>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</si>
  <si>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</si>
  <si>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</si>
  <si>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</si>
  <si>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</si>
  <si>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</si>
  <si>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</si>
  <si>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</si>
  <si>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</si>
  <si>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</si>
  <si>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</si>
  <si>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</si>
  <si>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</si>
  <si>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</si>
  <si>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</si>
  <si>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</si>
  <si>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</si>
  <si>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</si>
  <si>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</si>
  <si>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</si>
  <si>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</si>
  <si>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</si>
  <si>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</si>
  <si>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</si>
  <si>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</si>
  <si>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</si>
  <si>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</si>
  <si>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</si>
  <si>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</si>
  <si>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</si>
  <si>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</si>
  <si>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</si>
  <si>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</si>
  <si>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</si>
  <si>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</si>
  <si>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</si>
  <si>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</si>
  <si>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</si>
  <si>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</si>
  <si>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</si>
  <si>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</si>
  <si>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</si>
  <si>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</si>
  <si>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</si>
  <si>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</si>
  <si>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</si>
  <si>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</si>
  <si>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</si>
  <si>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</si>
  <si>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</si>
  <si>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</si>
  <si>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</si>
  <si>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</si>
  <si>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</si>
  <si>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</si>
  <si>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</si>
  <si>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</si>
  <si>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</si>
  <si>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</si>
  <si>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</si>
  <si>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</si>
  <si>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</si>
  <si>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</si>
  <si>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</si>
  <si>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</si>
  <si>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</si>
  <si>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</si>
  <si>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</si>
  <si>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</si>
  <si>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</si>
  <si>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</si>
  <si>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</si>
  <si>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</si>
  <si>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</si>
  <si>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</si>
  <si>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</si>
  <si>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</si>
  <si>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</si>
  <si>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</si>
  <si>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</si>
  <si>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</si>
  <si>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</si>
  <si>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</si>
  <si>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</si>
  <si>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</si>
  <si>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</si>
  <si>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</si>
  <si>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</si>
  <si>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</si>
  <si>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</si>
  <si>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</si>
  <si>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</si>
  <si>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</si>
  <si>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</si>
  <si>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</si>
  <si>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</si>
  <si>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</si>
  <si>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</si>
  <si>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</si>
  <si>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</si>
  <si>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</si>
  <si>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</si>
  <si>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</si>
  <si>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</si>
  <si>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</si>
  <si>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</si>
  <si>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</si>
  <si>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</si>
  <si>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</si>
  <si>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</si>
  <si>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</si>
  <si>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</si>
  <si>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</si>
  <si>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</si>
  <si>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</si>
  <si>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</si>
  <si>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</si>
  <si>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</si>
  <si>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</si>
  <si>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</si>
  <si>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</si>
  <si>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</si>
  <si>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</si>
  <si>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</si>
  <si>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</si>
  <si>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</si>
  <si>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</si>
  <si>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</si>
  <si>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</si>
  <si>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</si>
  <si>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</si>
  <si>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</si>
  <si>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</si>
  <si>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</si>
  <si>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</si>
  <si>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</si>
  <si>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</si>
  <si>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</si>
  <si>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</si>
  <si>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</si>
  <si>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</si>
  <si>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</si>
  <si>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</si>
  <si>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</si>
  <si>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</si>
  <si>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</si>
  <si>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</si>
  <si>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</si>
  <si>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</si>
  <si>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</si>
  <si>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</si>
  <si>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</si>
  <si>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</si>
  <si>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</si>
  <si>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</si>
  <si>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</si>
  <si>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</si>
  <si>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</si>
  <si>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</si>
  <si>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</si>
  <si>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</si>
  <si>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</si>
  <si>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</si>
  <si>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</si>
  <si>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</si>
  <si>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</si>
  <si>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</si>
  <si>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</si>
  <si>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</si>
  <si>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</si>
  <si>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</si>
  <si>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</si>
  <si>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</si>
  <si>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</si>
  <si>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</si>
  <si>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</si>
  <si>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</si>
  <si>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</si>
  <si>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</si>
  <si>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</si>
  <si>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</si>
  <si>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</si>
  <si>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</si>
  <si>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</si>
  <si>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</si>
  <si>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</si>
  <si>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</si>
  <si>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</si>
  <si>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</si>
  <si>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</si>
  <si>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</si>
  <si>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</si>
  <si>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</si>
  <si>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</si>
  <si>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</si>
  <si>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</si>
  <si>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</si>
  <si>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</si>
  <si>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</si>
  <si>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</si>
  <si>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</si>
  <si>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</si>
  <si>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</si>
  <si>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</si>
  <si>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</si>
  <si>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</si>
  <si>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</si>
  <si>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</si>
  <si>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</si>
  <si>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</si>
  <si>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</si>
  <si>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</si>
  <si>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</si>
  <si>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</si>
  <si>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</si>
  <si>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</si>
  <si>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</si>
  <si>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</si>
  <si>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</si>
  <si>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</si>
  <si>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</si>
  <si>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</si>
  <si>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</si>
  <si>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</si>
  <si>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</si>
  <si>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</si>
  <si>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</si>
  <si>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</si>
  <si>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</si>
  <si>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</si>
  <si>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</si>
  <si>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</si>
  <si>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</si>
  <si>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</si>
  <si>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</si>
  <si>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</si>
  <si>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</si>
  <si>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</si>
  <si>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</si>
  <si>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</si>
  <si>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</si>
  <si>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</si>
  <si>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</si>
  <si>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</si>
  <si>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</si>
  <si>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</si>
  <si>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</si>
  <si>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</si>
  <si>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</si>
  <si>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</si>
  <si>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</si>
  <si>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</si>
  <si>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</si>
  <si>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</si>
  <si>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</si>
  <si>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</si>
  <si>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</si>
  <si>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</si>
  <si>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</si>
  <si>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</si>
  <si>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</si>
  <si>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</si>
  <si>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</si>
  <si>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</si>
  <si>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</si>
  <si>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</si>
  <si>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</si>
  <si>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</si>
  <si>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</si>
  <si>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</si>
  <si>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</si>
  <si>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</si>
  <si>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</si>
  <si>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</si>
  <si>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</si>
  <si>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</si>
  <si>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</si>
  <si>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</si>
  <si>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</si>
  <si>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</si>
  <si>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</si>
  <si>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</si>
  <si>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</si>
  <si>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</si>
  <si>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</si>
  <si>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</si>
  <si>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</si>
  <si>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</si>
  <si>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</si>
  <si>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</si>
  <si>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</si>
  <si>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</si>
  <si>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</si>
  <si>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</si>
  <si>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</si>
  <si>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</si>
  <si>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</si>
  <si>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</si>
  <si>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</si>
  <si>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</si>
  <si>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</si>
  <si>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</si>
  <si>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</si>
  <si>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</si>
  <si>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</si>
  <si>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</si>
  <si>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</si>
  <si>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</si>
  <si>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</si>
  <si>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</si>
  <si>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</si>
  <si>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</si>
  <si>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</si>
  <si>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</si>
  <si>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</si>
  <si>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</si>
  <si>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</si>
  <si>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</si>
  <si>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</si>
  <si>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</si>
  <si>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</si>
  <si>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</si>
  <si>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</si>
  <si>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</si>
  <si>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</si>
  <si>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</si>
  <si>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</si>
  <si>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</si>
  <si>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</si>
  <si>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</si>
  <si>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</si>
  <si>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</si>
  <si>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</si>
  <si>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</si>
  <si>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</si>
  <si>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</si>
  <si>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</si>
  <si>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</si>
  <si>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</si>
  <si>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</si>
  <si>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</si>
  <si>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</si>
  <si>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</si>
  <si>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</si>
  <si>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</si>
  <si>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</si>
  <si>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</si>
  <si>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</si>
  <si>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</si>
  <si>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</si>
  <si>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</si>
  <si>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</si>
  <si>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</si>
  <si>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</si>
  <si>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</si>
  <si>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</si>
  <si>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</si>
  <si>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</si>
  <si>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</si>
  <si>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</si>
  <si>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</si>
  <si>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</si>
  <si>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</si>
  <si>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</si>
  <si>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</si>
  <si>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</si>
  <si>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</si>
  <si>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</si>
  <si>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</si>
  <si>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</si>
  <si>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</si>
  <si>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</si>
  <si>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</si>
  <si>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</si>
  <si>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</si>
  <si>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</si>
  <si>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</si>
  <si>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</si>
  <si>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</si>
  <si>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</si>
  <si>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</si>
  <si>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</si>
  <si>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</si>
  <si>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</si>
  <si>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</si>
  <si>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</si>
  <si>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</si>
  <si>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</si>
  <si>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</si>
  <si>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</si>
  <si>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</si>
  <si>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</si>
  <si>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</si>
  <si>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</si>
  <si>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</si>
  <si>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</si>
  <si>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</si>
  <si>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</si>
  <si>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</si>
  <si>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</si>
  <si>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</si>
  <si>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</si>
  <si>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</si>
  <si>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</si>
  <si>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</si>
  <si>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</si>
  <si>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</si>
  <si>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</si>
  <si>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</si>
  <si>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</si>
  <si>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</si>
  <si>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</si>
  <si>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</si>
  <si>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</si>
  <si>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</si>
  <si>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</si>
  <si>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</si>
  <si>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</si>
  <si>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</si>
  <si>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</si>
  <si>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</si>
  <si>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</si>
  <si>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</si>
  <si>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</si>
  <si>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</si>
  <si>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</si>
  <si>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</si>
  <si>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</si>
  <si>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</si>
  <si>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</si>
  <si>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</si>
  <si>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</si>
  <si>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</si>
  <si>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</si>
  <si>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</si>
  <si>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</si>
  <si>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</si>
  <si>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</si>
  <si>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</si>
  <si>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</si>
  <si>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</si>
  <si>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</si>
  <si>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</si>
  <si>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</si>
  <si>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</si>
  <si>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</si>
  <si>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</si>
  <si>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</si>
  <si>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</si>
  <si>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</si>
  <si>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</si>
  <si>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</si>
  <si>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</si>
  <si>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</si>
  <si>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</si>
  <si>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</si>
  <si>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</si>
  <si>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</si>
  <si>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</si>
  <si>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</si>
  <si>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</si>
  <si>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</si>
  <si>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</si>
  <si>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</si>
  <si>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</si>
  <si>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</si>
  <si>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</si>
  <si>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</si>
  <si>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</si>
  <si>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</si>
  <si>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</si>
  <si>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</si>
  <si>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</si>
  <si>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</si>
  <si>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</si>
  <si>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</si>
  <si>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</si>
  <si>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</si>
  <si>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</si>
  <si>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</si>
  <si>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</si>
  <si>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</si>
  <si>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</si>
  <si>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</si>
  <si>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</si>
  <si>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</si>
  <si>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</si>
  <si>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</si>
  <si>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</si>
  <si>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</si>
  <si>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</si>
  <si>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</si>
  <si>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</si>
  <si>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</si>
  <si>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</si>
  <si>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</si>
  <si>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</si>
  <si>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</si>
  <si>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</si>
  <si>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</si>
  <si>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</si>
  <si>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</si>
  <si>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</si>
  <si>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</si>
  <si>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</si>
  <si>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</si>
  <si>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</si>
  <si>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</si>
  <si>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</si>
  <si>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</si>
  <si>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</si>
  <si>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</si>
  <si>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</si>
  <si>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</si>
  <si>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</si>
  <si>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</si>
  <si>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</si>
  <si>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</si>
  <si>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</si>
  <si>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</si>
  <si>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</si>
  <si>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</si>
  <si>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</si>
  <si>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</si>
  <si>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</si>
  <si>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</si>
  <si>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</si>
  <si>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</si>
  <si>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</si>
  <si>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</si>
  <si>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</si>
  <si>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</si>
  <si>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</si>
  <si>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</si>
  <si>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</si>
  <si>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</si>
  <si>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</si>
  <si>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</si>
  <si>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</si>
  <si>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</si>
  <si>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</si>
  <si>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</si>
  <si>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</si>
  <si>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</si>
  <si>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</si>
  <si>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</si>
  <si>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</si>
  <si>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</si>
  <si>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</si>
  <si>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</si>
  <si>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</si>
  <si>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</si>
  <si>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</si>
  <si>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</si>
  <si>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</si>
  <si>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</si>
  <si>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</si>
  <si>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</si>
  <si>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</si>
  <si>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</si>
  <si>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</si>
  <si>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</si>
  <si>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</si>
  <si>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</si>
  <si>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</si>
  <si>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</si>
  <si>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</si>
  <si>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</si>
  <si>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</si>
  <si>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</si>
  <si>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</si>
  <si>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</si>
  <si>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</si>
  <si>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</si>
  <si>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</si>
  <si>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</si>
  <si>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</si>
  <si>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</si>
  <si>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</si>
  <si>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</si>
  <si>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</si>
  <si>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</si>
  <si>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</si>
  <si>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</si>
  <si>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</si>
  <si>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</si>
  <si>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</si>
  <si>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</si>
  <si>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</si>
  <si>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</si>
  <si>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</si>
  <si>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</si>
  <si>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</si>
  <si>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</si>
  <si>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</si>
  <si>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</si>
  <si>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</si>
  <si>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</si>
  <si>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</si>
  <si>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</si>
  <si>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</si>
  <si>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</si>
  <si>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</si>
  <si>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</si>
  <si>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</si>
  <si>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</si>
  <si>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</si>
  <si>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</si>
  <si>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</si>
  <si>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</si>
  <si>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</si>
  <si>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</si>
  <si>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</si>
  <si>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</si>
  <si>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</si>
  <si>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</si>
  <si>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</si>
  <si>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</si>
  <si>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</si>
  <si>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</si>
  <si>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</si>
  <si>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</si>
  <si>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</si>
  <si>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</si>
  <si>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</si>
  <si>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</si>
  <si>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</si>
  <si>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</si>
  <si>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</si>
  <si>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</si>
  <si>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</si>
  <si>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</si>
  <si>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</si>
  <si>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</si>
  <si>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</si>
  <si>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</si>
  <si>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</si>
  <si>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</si>
  <si>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</si>
  <si>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</si>
  <si>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</si>
  <si>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</si>
  <si>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</si>
  <si>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</si>
  <si>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</si>
  <si>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</si>
  <si>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</si>
  <si>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</si>
  <si>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</si>
  <si>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</si>
  <si>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</si>
  <si>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</si>
  <si>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</si>
  <si>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</si>
  <si>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</si>
  <si>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</si>
  <si>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</si>
  <si>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</si>
  <si>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</si>
  <si>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</si>
  <si>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</si>
  <si>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</si>
  <si>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</si>
  <si>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</si>
  <si>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</si>
  <si>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</si>
  <si>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</si>
  <si>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</si>
  <si>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</si>
  <si>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</si>
  <si>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</si>
  <si>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</si>
  <si>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</si>
  <si>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</si>
  <si>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</si>
  <si>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</si>
  <si>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</si>
  <si>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</si>
  <si>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</si>
  <si>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</si>
  <si>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</si>
  <si>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</si>
  <si>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</si>
  <si>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</si>
  <si>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</si>
  <si>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</si>
  <si>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</si>
  <si>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</si>
  <si>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</si>
  <si>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</si>
  <si>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</si>
  <si>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</si>
  <si>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</si>
  <si>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</si>
  <si>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</si>
  <si>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</si>
  <si>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</si>
  <si>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</si>
  <si>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</si>
  <si>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</si>
  <si>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</si>
  <si>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</si>
  <si>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</si>
  <si>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</si>
  <si>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</si>
  <si>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</si>
  <si>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</si>
  <si>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</si>
  <si>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</si>
  <si>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</si>
  <si>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</si>
  <si>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</si>
  <si>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</si>
  <si>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</si>
  <si>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</si>
  <si>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</si>
  <si>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</si>
  <si>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</si>
  <si>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</si>
  <si>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</si>
  <si>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</si>
  <si>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</si>
  <si>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</si>
  <si>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</si>
  <si>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</si>
  <si>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</si>
  <si>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</si>
  <si>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</si>
  <si>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</si>
  <si>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</si>
  <si>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</si>
  <si>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</si>
  <si>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</si>
  <si>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</si>
  <si>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</si>
  <si>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</si>
  <si>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</si>
  <si>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</si>
  <si>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</si>
  <si>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</si>
  <si>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</si>
  <si>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</si>
  <si>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</si>
  <si>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</si>
  <si>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</si>
  <si>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</si>
  <si>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</si>
  <si>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</si>
  <si>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</si>
  <si>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</si>
  <si>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</si>
  <si>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</si>
  <si>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</si>
  <si>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</si>
  <si>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</si>
  <si>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</si>
  <si>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</si>
  <si>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</si>
  <si>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</si>
  <si>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</si>
  <si>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</si>
  <si>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</si>
  <si>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</si>
  <si>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</si>
  <si>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</si>
  <si>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</si>
  <si>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</si>
  <si>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</si>
  <si>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</si>
  <si>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</si>
  <si>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</si>
  <si>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</si>
  <si>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</si>
  <si>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</si>
  <si>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</si>
  <si>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</si>
  <si>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</si>
  <si>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</si>
  <si>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</si>
  <si>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</si>
  <si>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</si>
  <si>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</si>
  <si>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</si>
  <si>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</si>
  <si>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</si>
  <si>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</si>
  <si>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</si>
  <si>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</si>
  <si>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</si>
  <si>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</si>
  <si>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</si>
  <si>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</si>
  <si>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</si>
  <si>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</si>
  <si>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</si>
  <si>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</si>
  <si>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</si>
  <si>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</si>
  <si>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</si>
  <si>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</si>
  <si>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</si>
  <si>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</si>
  <si>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</si>
  <si>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</si>
  <si>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</si>
  <si>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</si>
  <si>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</si>
  <si>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</si>
  <si>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</si>
  <si>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</si>
  <si>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</si>
  <si>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</si>
  <si>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</si>
  <si>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</si>
  <si>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</si>
  <si>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</si>
  <si>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</si>
  <si>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</si>
  <si>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</si>
  <si>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</si>
  <si>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</si>
  <si>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</si>
  <si>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</si>
  <si>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</si>
  <si>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</si>
  <si>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</si>
  <si>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</si>
  <si>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</si>
  <si>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</si>
  <si>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</si>
  <si>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</si>
  <si>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</si>
  <si>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</si>
  <si>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</si>
  <si>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</si>
  <si>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</si>
  <si>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</si>
  <si>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</si>
  <si>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</si>
  <si>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</si>
  <si>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</si>
  <si>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</si>
  <si>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</si>
  <si>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</si>
  <si>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</si>
  <si>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</si>
  <si>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</si>
  <si>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</si>
  <si>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</si>
  <si>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</si>
  <si>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</si>
  <si>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</si>
  <si>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</si>
  <si>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</si>
  <si>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</si>
  <si>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</si>
  <si>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</si>
  <si>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</si>
  <si>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</si>
  <si>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</si>
  <si>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</si>
  <si>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</si>
  <si>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</si>
  <si>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</si>
  <si>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</si>
  <si>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</si>
  <si>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</si>
  <si>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</si>
  <si>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</si>
  <si>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</si>
  <si>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</si>
  <si>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</si>
  <si>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</si>
  <si>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</si>
  <si>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</si>
  <si>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</si>
  <si>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</si>
  <si>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</si>
  <si>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</si>
  <si>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</si>
  <si>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</si>
  <si>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</si>
  <si>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</si>
  <si>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</si>
  <si>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</si>
  <si>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</si>
  <si>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</si>
  <si>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</si>
  <si>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</si>
  <si>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</si>
  <si>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</si>
  <si>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</si>
  <si>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</si>
  <si>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</si>
  <si>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</si>
  <si>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</si>
  <si>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</si>
  <si>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</si>
  <si>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</si>
  <si>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</si>
  <si>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</si>
  <si>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</si>
  <si>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</si>
  <si>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</si>
  <si>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</si>
  <si>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</si>
  <si>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</si>
  <si>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</si>
  <si>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</si>
  <si>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</si>
  <si>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</si>
  <si>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</si>
  <si>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</si>
  <si>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</si>
  <si>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</si>
  <si>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</si>
  <si>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</si>
  <si>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</si>
  <si>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</si>
  <si>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</si>
  <si>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</si>
  <si>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</si>
  <si>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</si>
  <si>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</si>
  <si>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</si>
  <si>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</si>
  <si>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</si>
  <si>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</si>
  <si>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</si>
  <si>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</si>
  <si>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</si>
  <si>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</si>
  <si>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</si>
  <si>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</si>
  <si>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</si>
  <si>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</si>
  <si>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</si>
  <si>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</si>
  <si>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</si>
  <si>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</si>
  <si>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</si>
  <si>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</si>
  <si>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</si>
  <si>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</si>
  <si>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</si>
  <si>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</si>
  <si>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</si>
  <si>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</si>
  <si>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</si>
  <si>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</si>
  <si>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</si>
  <si>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</si>
  <si>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</si>
  <si>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</si>
  <si>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</si>
  <si>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</si>
  <si>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</si>
  <si>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</si>
  <si>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</si>
  <si>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</si>
  <si>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</si>
  <si>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</si>
  <si>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</si>
  <si>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</si>
  <si>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</si>
  <si>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</si>
  <si>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</si>
  <si>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</si>
  <si>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</si>
  <si>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</si>
  <si>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</si>
  <si>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</si>
  <si>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</si>
  <si>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</si>
  <si>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</si>
  <si>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</si>
  <si>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</si>
  <si>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</si>
  <si>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</si>
  <si>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</si>
  <si>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</si>
  <si>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</si>
  <si>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</si>
  <si>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</si>
  <si>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</si>
  <si>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</si>
  <si>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</si>
  <si>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</si>
  <si>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</si>
  <si>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</si>
  <si>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</si>
  <si>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</si>
  <si>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</si>
  <si>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</si>
  <si>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</si>
  <si>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</si>
  <si>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</si>
  <si>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</si>
  <si>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</si>
  <si>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</si>
  <si>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</si>
  <si>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</si>
  <si>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</si>
  <si>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</si>
  <si>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</si>
  <si>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</si>
  <si>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</si>
  <si>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</si>
  <si>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</si>
  <si>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</si>
  <si>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</si>
  <si>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</si>
  <si>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</si>
  <si>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</si>
  <si>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</si>
  <si>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</si>
  <si>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</si>
  <si>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</si>
  <si>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</si>
  <si>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</si>
  <si>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</si>
  <si>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</si>
  <si>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</si>
  <si>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</si>
  <si>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</si>
  <si>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</si>
  <si>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</si>
  <si>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</si>
  <si>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</si>
  <si>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</si>
  <si>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</si>
  <si>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</si>
  <si>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</si>
  <si>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</si>
  <si>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</si>
  <si>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</si>
  <si>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</si>
  <si>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</si>
  <si>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</si>
  <si>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</si>
  <si>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</si>
  <si>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</si>
  <si>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</si>
  <si>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</si>
  <si>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</si>
  <si>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</si>
  <si>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</si>
  <si>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</si>
  <si>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</si>
  <si>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</si>
  <si>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</si>
  <si>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</si>
  <si>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</si>
  <si>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</si>
  <si>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</si>
  <si>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</si>
  <si>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</si>
  <si>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</si>
  <si>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</si>
  <si>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</si>
  <si>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</si>
  <si>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</si>
  <si>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</si>
  <si>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</si>
  <si>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</si>
  <si>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</si>
  <si>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</si>
  <si>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</si>
  <si>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</si>
  <si>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</si>
  <si>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</si>
  <si>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</si>
  <si>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</si>
  <si>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</si>
  <si>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</si>
  <si>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</si>
  <si>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</si>
  <si>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</si>
  <si>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</si>
  <si>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</si>
  <si>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</si>
  <si>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</si>
  <si>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</si>
  <si>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</si>
  <si>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</si>
  <si>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</si>
  <si>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</si>
  <si>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</si>
  <si>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</si>
  <si>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</si>
  <si>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</si>
  <si>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</si>
  <si>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</si>
  <si>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</si>
  <si>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</si>
  <si>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</si>
  <si>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</si>
  <si>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</si>
  <si>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</si>
  <si>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</si>
  <si>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</si>
  <si>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</si>
  <si>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</si>
  <si>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</si>
  <si>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</si>
  <si>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</si>
  <si>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</si>
  <si>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</si>
  <si>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</si>
  <si>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</si>
  <si>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</si>
  <si>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</si>
  <si>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</si>
  <si>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</si>
  <si>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</si>
  <si>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</si>
  <si>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</si>
  <si>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</si>
  <si>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</si>
  <si>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</si>
  <si>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</si>
  <si>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</si>
  <si>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</si>
  <si>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</si>
  <si>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</si>
  <si>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</si>
  <si>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</si>
  <si>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</si>
  <si>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</si>
  <si>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</si>
  <si>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</si>
  <si>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</si>
  <si>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</si>
  <si>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</si>
  <si>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</si>
  <si>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</si>
  <si>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</si>
  <si>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</si>
  <si>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</si>
  <si>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</si>
  <si>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</si>
  <si>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</si>
  <si>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</si>
  <si>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</si>
  <si>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</si>
  <si>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</si>
  <si>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</si>
  <si>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</si>
  <si>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</si>
  <si>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</si>
  <si>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</si>
  <si>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</si>
  <si>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</si>
  <si>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</si>
  <si>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</si>
  <si>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</si>
  <si>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</si>
  <si>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</si>
  <si>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</si>
  <si>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</si>
  <si>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</si>
  <si>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</si>
  <si>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</si>
  <si>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</si>
  <si>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</si>
  <si>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</si>
  <si>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</si>
  <si>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</si>
  <si>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</si>
  <si>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</si>
  <si>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</si>
  <si>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</si>
  <si>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</si>
  <si>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</si>
  <si>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</si>
  <si>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</si>
  <si>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</si>
  <si>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</si>
  <si>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</si>
  <si>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</si>
  <si>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</si>
  <si>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</si>
  <si>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</si>
  <si>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</si>
  <si>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</si>
  <si>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</si>
  <si>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</si>
  <si>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</si>
  <si>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</si>
  <si>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</si>
  <si>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</si>
  <si>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</si>
  <si>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</si>
  <si>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</si>
  <si>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</si>
  <si>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</si>
  <si>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</si>
  <si>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</si>
  <si>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</si>
  <si>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</si>
  <si>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</si>
  <si>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</si>
  <si>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</si>
  <si>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</si>
  <si>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</si>
  <si>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</si>
  <si>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</si>
  <si>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</si>
  <si>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</si>
  <si>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</si>
  <si>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</si>
  <si>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</si>
  <si>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</si>
  <si>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</si>
  <si>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</si>
  <si>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</si>
  <si>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</si>
  <si>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</si>
  <si>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</si>
  <si>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</si>
  <si>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</si>
  <si>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</si>
  <si>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</si>
  <si>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</si>
  <si>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</si>
  <si>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</si>
  <si>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</si>
  <si>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</si>
  <si>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</si>
  <si>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</si>
  <si>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</si>
  <si>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</si>
  <si>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</si>
  <si>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</si>
  <si>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</si>
  <si>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</si>
  <si>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</si>
  <si>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</si>
  <si>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</si>
  <si>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</si>
  <si>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</si>
  <si>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</si>
  <si>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</si>
  <si>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</si>
  <si>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</si>
  <si>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</si>
  <si>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</si>
  <si>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</si>
  <si>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</si>
  <si>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</si>
  <si>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</si>
  <si>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</si>
  <si>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</si>
  <si>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</si>
  <si>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</si>
  <si>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</si>
  <si>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</si>
  <si>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</si>
  <si>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</si>
  <si>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</si>
  <si>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</si>
  <si>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</si>
  <si>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</si>
  <si>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</si>
  <si>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</si>
  <si>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</si>
  <si>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</si>
  <si>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</si>
  <si>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</si>
  <si>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</si>
  <si>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</si>
  <si>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</si>
  <si>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</si>
  <si>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</si>
  <si>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</si>
  <si>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</si>
  <si>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</si>
  <si>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</si>
  <si>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</si>
  <si>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</si>
  <si>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</si>
  <si>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</si>
  <si>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</si>
  <si>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</si>
  <si>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</si>
  <si>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</si>
  <si>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</si>
  <si>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</si>
  <si>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</si>
  <si>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</si>
  <si>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</si>
  <si>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</si>
  <si>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</si>
  <si>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</si>
  <si>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</si>
  <si>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</si>
  <si>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</si>
  <si>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</si>
  <si>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</si>
  <si>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</si>
  <si>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</si>
  <si>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</si>
  <si>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</si>
  <si>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</si>
  <si>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</si>
  <si>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</si>
  <si>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</si>
  <si>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</si>
  <si>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</si>
  <si>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</si>
  <si>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</si>
  <si>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</si>
  <si>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</si>
  <si>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</si>
  <si>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</si>
  <si>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</si>
  <si>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</si>
  <si>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</si>
  <si>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</si>
  <si>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</si>
  <si>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</si>
  <si>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</si>
  <si>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</si>
  <si>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</si>
  <si>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</si>
  <si>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</si>
  <si>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</si>
  <si>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</si>
  <si>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</si>
  <si>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</si>
  <si>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</si>
  <si>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</si>
  <si>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</si>
  <si>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</si>
  <si>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</si>
  <si>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</si>
  <si>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</si>
  <si>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</si>
  <si>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</si>
  <si>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</si>
  <si>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</si>
  <si>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</si>
  <si>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</si>
  <si>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</si>
  <si>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</si>
  <si>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</si>
  <si>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</si>
  <si>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</si>
  <si>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</si>
  <si>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</si>
  <si>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</si>
  <si>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</si>
  <si>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</si>
  <si>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</si>
  <si>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</si>
  <si>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</si>
  <si>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</si>
  <si>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</si>
  <si>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</si>
  <si>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</si>
  <si>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</si>
  <si>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</si>
  <si>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</si>
  <si>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</si>
  <si>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</si>
  <si>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</si>
  <si>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</si>
  <si>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</si>
  <si>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</si>
  <si>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</si>
  <si>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</si>
  <si>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</si>
  <si>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</si>
  <si>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</si>
  <si>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</si>
  <si>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</si>
  <si>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</si>
  <si>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</si>
  <si>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</si>
  <si>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</si>
  <si>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</si>
  <si>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</si>
  <si>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</si>
  <si>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</si>
  <si>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</si>
  <si>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</si>
  <si>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</si>
  <si>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</si>
  <si>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</si>
  <si>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</si>
  <si>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</si>
  <si>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</si>
  <si>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</si>
  <si>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</si>
  <si>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</si>
  <si>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</si>
  <si>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</si>
  <si>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</si>
  <si>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</si>
  <si>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</si>
  <si>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</si>
  <si>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</si>
  <si>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</si>
  <si>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</si>
  <si>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</si>
  <si>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</si>
  <si>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</si>
  <si>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</si>
  <si>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</si>
  <si>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</si>
  <si>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</si>
  <si>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</si>
  <si>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</si>
  <si>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</si>
  <si>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</si>
  <si>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</si>
  <si>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</si>
  <si>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</si>
  <si>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</si>
  <si>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</si>
  <si>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</si>
  <si>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</si>
  <si>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</si>
  <si>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</si>
  <si>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</si>
  <si>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</si>
  <si>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</si>
  <si>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</si>
  <si>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</si>
  <si>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</si>
  <si>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</si>
  <si>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</si>
  <si>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</si>
  <si>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</si>
  <si>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</si>
  <si>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</si>
  <si>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</si>
  <si>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</si>
  <si>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</si>
  <si>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</si>
  <si>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</si>
  <si>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</si>
  <si>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</si>
  <si>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</si>
  <si>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</si>
  <si>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</si>
  <si>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</si>
  <si>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</si>
  <si>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</si>
  <si>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</si>
  <si>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</si>
  <si>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</si>
  <si>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</si>
  <si>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</si>
  <si>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</si>
  <si>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</si>
  <si>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</si>
  <si>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</si>
  <si>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</si>
  <si>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</si>
  <si>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</si>
  <si>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</si>
  <si>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</si>
  <si>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</si>
  <si>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</si>
  <si>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</si>
  <si>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</si>
  <si>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</si>
  <si>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</si>
  <si>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</si>
  <si>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</si>
  <si>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</si>
  <si>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</si>
  <si>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</si>
  <si>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</si>
  <si>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</si>
  <si>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</si>
  <si>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</si>
  <si>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</si>
  <si>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</si>
  <si>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</si>
  <si>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</si>
  <si>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</si>
  <si>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</si>
  <si>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</si>
  <si>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</si>
  <si>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</si>
  <si>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</si>
  <si>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</si>
  <si>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</si>
  <si>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</si>
  <si>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</si>
  <si>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</si>
  <si>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</si>
  <si>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</si>
  <si>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</si>
  <si>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</si>
  <si>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</si>
  <si>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</si>
  <si>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</si>
  <si>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</si>
  <si>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</si>
  <si>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</si>
  <si>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</si>
  <si>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</si>
  <si>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</si>
  <si>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</si>
  <si>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</si>
  <si>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</si>
  <si>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</si>
  <si>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</si>
  <si>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</si>
  <si>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</si>
  <si>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</si>
  <si>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</si>
  <si>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</si>
  <si>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</si>
  <si>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</si>
  <si>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</si>
  <si>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</si>
  <si>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</si>
  <si>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</si>
  <si>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</si>
  <si>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</si>
  <si>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</si>
  <si>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</si>
  <si>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</si>
  <si>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</si>
  <si>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</si>
  <si>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</si>
  <si>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</si>
  <si>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</si>
  <si>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</si>
  <si>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</si>
  <si>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</si>
  <si>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</si>
  <si>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</si>
  <si>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</si>
  <si>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</si>
  <si>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</si>
  <si>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</si>
  <si>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</si>
  <si>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</si>
  <si>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</si>
  <si>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</si>
  <si>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</si>
  <si>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</si>
  <si>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</si>
  <si>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</si>
  <si>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</si>
  <si>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</si>
  <si>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</si>
  <si>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</si>
  <si>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</si>
  <si>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</si>
  <si>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</si>
  <si>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</si>
  <si>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</si>
  <si>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</si>
  <si>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</si>
  <si>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</si>
  <si>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</si>
  <si>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</si>
  <si>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</si>
  <si>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</si>
  <si>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</si>
  <si>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</si>
  <si>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</si>
  <si>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</si>
  <si>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</si>
  <si>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</si>
  <si>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</si>
  <si>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</si>
  <si>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</si>
  <si>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</si>
  <si>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</si>
  <si>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</si>
  <si>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</si>
  <si>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</si>
  <si>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</si>
  <si>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</si>
  <si>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</si>
  <si>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</si>
  <si>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</si>
  <si>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</si>
  <si>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</si>
  <si>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</si>
  <si>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</si>
  <si>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</si>
  <si>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</si>
  <si>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</si>
  <si>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</si>
  <si>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</si>
  <si>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</si>
  <si>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</si>
  <si>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</si>
  <si>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</si>
  <si>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</si>
  <si>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</si>
  <si>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</si>
  <si>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</si>
  <si>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</si>
  <si>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</si>
  <si>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</si>
  <si>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</si>
  <si>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</si>
  <si>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</si>
  <si>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</si>
  <si>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</si>
  <si>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</si>
  <si>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</si>
  <si>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</si>
  <si>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</si>
  <si>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</si>
  <si>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</si>
  <si>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</si>
  <si>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</si>
  <si>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</si>
  <si>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</si>
  <si>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</si>
  <si>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</si>
  <si>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</si>
  <si>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</si>
  <si>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</si>
  <si>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</si>
  <si>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</si>
  <si>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</si>
  <si>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</si>
  <si>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</si>
  <si>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</si>
  <si>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</si>
  <si>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</si>
  <si>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</si>
  <si>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</si>
  <si>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</si>
  <si>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</si>
  <si>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</si>
  <si>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</si>
  <si>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</si>
  <si>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</si>
  <si>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</si>
  <si>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</si>
  <si>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</si>
  <si>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</si>
  <si>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</si>
  <si>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</si>
  <si>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</si>
  <si>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</si>
  <si>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</si>
  <si>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</si>
  <si>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</si>
  <si>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</si>
  <si>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</si>
  <si>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</si>
  <si>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</si>
  <si>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</si>
  <si>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</si>
  <si>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</si>
  <si>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</si>
  <si>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</si>
  <si>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</si>
  <si>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</si>
  <si>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</si>
  <si>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</si>
  <si>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</si>
  <si>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</si>
  <si>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</si>
  <si>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</si>
  <si>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</si>
  <si>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</si>
  <si>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</si>
  <si>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</si>
  <si>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</si>
  <si>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</si>
  <si>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</si>
  <si>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</si>
  <si>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</si>
  <si>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</si>
  <si>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</si>
  <si>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</si>
  <si>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</si>
  <si>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</si>
  <si>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</si>
  <si>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</si>
  <si>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</si>
  <si>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</si>
  <si>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</si>
  <si>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</si>
  <si>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</si>
  <si>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</si>
  <si>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</si>
  <si>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</si>
  <si>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</si>
  <si>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</si>
  <si>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</si>
  <si>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</si>
  <si>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</si>
  <si>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</si>
  <si>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</si>
  <si>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</si>
  <si>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</si>
  <si>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</si>
  <si>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</si>
  <si>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</si>
  <si>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</si>
  <si>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</si>
  <si>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</si>
  <si>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</si>
  <si>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</si>
  <si>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</si>
  <si>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</si>
  <si>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</si>
  <si>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</si>
  <si>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</si>
  <si>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</si>
  <si>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</si>
  <si>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</si>
  <si>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</si>
  <si>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</si>
  <si>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</si>
  <si>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</si>
  <si>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</si>
  <si>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</si>
  <si>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</si>
  <si>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</si>
  <si>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</si>
  <si>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</si>
  <si>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</si>
  <si>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</si>
  <si>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</si>
  <si>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</si>
  <si>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</si>
  <si>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</si>
  <si>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</si>
  <si>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</si>
  <si>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</si>
  <si>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</si>
  <si>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</si>
  <si>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</si>
  <si>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</si>
  <si>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</si>
  <si>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</si>
  <si>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</si>
  <si>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</si>
  <si>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</si>
  <si>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</si>
  <si>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</si>
  <si>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</si>
  <si>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</si>
  <si>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</si>
  <si>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</si>
  <si>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</si>
  <si>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</si>
  <si>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</si>
  <si>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</si>
  <si>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</si>
  <si>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</si>
  <si>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</si>
  <si>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</si>
  <si>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</si>
  <si>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</si>
  <si>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</si>
  <si>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</si>
  <si>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</si>
  <si>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</si>
  <si>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</si>
  <si>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</si>
  <si>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</si>
  <si>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</si>
  <si>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</si>
  <si>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</si>
  <si>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</si>
  <si>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</si>
  <si>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</si>
  <si>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</si>
  <si>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</si>
  <si>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</si>
  <si>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</si>
  <si>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</si>
  <si>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</si>
  <si>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</si>
  <si>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</si>
  <si>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</si>
  <si>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</si>
  <si>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</si>
  <si>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</si>
  <si>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</si>
  <si>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</si>
  <si>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</si>
  <si>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</si>
  <si>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</si>
  <si>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</si>
  <si>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</si>
  <si>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</si>
  <si>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</si>
  <si>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</si>
  <si>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</si>
  <si>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</si>
  <si>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</si>
  <si>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</si>
  <si>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</si>
  <si>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</si>
  <si>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</si>
  <si>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</si>
  <si>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</si>
  <si>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</si>
  <si>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</si>
  <si>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</si>
  <si>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</si>
  <si>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</si>
  <si>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</si>
  <si>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</si>
  <si>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</si>
  <si>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</si>
  <si>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</si>
  <si>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</si>
  <si>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</si>
  <si>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</si>
  <si>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</si>
  <si>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</si>
  <si>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</si>
  <si>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</si>
  <si>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</si>
  <si>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</si>
  <si>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</si>
  <si>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</si>
  <si>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</si>
  <si>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</si>
  <si>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</si>
  <si>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</si>
  <si>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</si>
  <si>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</si>
  <si>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</si>
  <si>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</si>
  <si>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</si>
  <si>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</si>
  <si>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</si>
  <si>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</si>
  <si>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</si>
  <si>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</si>
  <si>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</si>
  <si>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</si>
  <si>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</si>
  <si>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</si>
  <si>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</si>
  <si>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</si>
  <si>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</si>
  <si>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</si>
  <si>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</si>
  <si>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</si>
  <si>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</si>
  <si>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</si>
  <si>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</si>
  <si>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</si>
  <si>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</si>
  <si>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</si>
  <si>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</si>
  <si>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</si>
  <si>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</si>
  <si>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</si>
  <si>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</si>
  <si>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</si>
  <si>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</si>
  <si>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</si>
  <si>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</si>
  <si>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</si>
  <si>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</si>
  <si>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</si>
  <si>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</si>
  <si>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</si>
  <si>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</si>
  <si>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</si>
  <si>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</si>
  <si>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</si>
  <si>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</si>
  <si>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</si>
  <si>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</si>
  <si>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</si>
  <si>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</si>
  <si>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</si>
  <si>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</si>
  <si>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</si>
  <si>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</si>
  <si>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</si>
  <si>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</si>
  <si>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</si>
  <si>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</si>
  <si>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</si>
  <si>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</si>
  <si>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</si>
  <si>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</si>
  <si>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</si>
  <si>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</si>
  <si>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</si>
  <si>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</si>
  <si>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</si>
  <si>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</si>
  <si>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</si>
  <si>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</si>
  <si>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</si>
  <si>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</si>
  <si>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</si>
  <si>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</si>
  <si>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</si>
  <si>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</si>
  <si>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</si>
  <si>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</si>
  <si>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</si>
  <si>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</si>
  <si>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</si>
  <si>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</si>
  <si>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</si>
  <si>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</si>
  <si>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</si>
  <si>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</si>
  <si>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</si>
  <si>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</si>
  <si>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</si>
  <si>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</si>
  <si>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</si>
  <si>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</si>
  <si>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</si>
  <si>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</si>
  <si>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</si>
  <si>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</si>
  <si>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</si>
  <si>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</si>
  <si>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</si>
  <si>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</si>
  <si>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</si>
  <si>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</si>
  <si>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</si>
  <si>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</si>
  <si>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</si>
  <si>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</si>
  <si>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</si>
  <si>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</si>
  <si>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</si>
  <si>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</si>
  <si>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</si>
  <si>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</si>
  <si>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</si>
  <si>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</si>
  <si>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</si>
  <si>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</si>
  <si>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</si>
  <si>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</si>
  <si>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</si>
  <si>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</si>
  <si>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</si>
  <si>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</si>
  <si>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</si>
  <si>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</si>
  <si>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</si>
  <si>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</si>
  <si>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</si>
  <si>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</si>
  <si>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</si>
  <si>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</si>
  <si>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</si>
  <si>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</si>
  <si>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</si>
  <si>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</si>
  <si>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</si>
  <si>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</si>
  <si>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</si>
  <si>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</si>
  <si>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</si>
  <si>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</si>
  <si>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</si>
  <si>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</si>
  <si>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</si>
  <si>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</si>
  <si>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</si>
  <si>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</si>
  <si>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</si>
  <si>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</si>
  <si>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</si>
  <si>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</si>
  <si>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</si>
  <si>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</si>
  <si>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</si>
  <si>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</si>
  <si>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</si>
  <si>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</si>
  <si>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</si>
  <si>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</si>
  <si>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</si>
  <si>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</si>
  <si>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</si>
  <si>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</si>
  <si>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</si>
  <si>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</si>
  <si>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</si>
  <si>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</si>
  <si>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</si>
  <si>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</si>
  <si>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</si>
  <si>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</si>
  <si>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</si>
  <si>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</si>
  <si>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</si>
  <si>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</si>
  <si>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</si>
  <si>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</si>
  <si>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</si>
  <si>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</si>
  <si>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</si>
  <si>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</si>
  <si>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</si>
  <si>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</si>
  <si>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</si>
  <si>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</si>
  <si>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</si>
  <si>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</si>
  <si>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</si>
  <si>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</si>
  <si>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</si>
  <si>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</si>
  <si>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</si>
  <si>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</si>
  <si>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</si>
  <si>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</si>
  <si>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</si>
  <si>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</si>
  <si>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</si>
  <si>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</si>
  <si>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</si>
  <si>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</si>
  <si>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</si>
  <si>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</si>
  <si>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</si>
  <si>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</si>
  <si>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</si>
  <si>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</si>
  <si>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</si>
  <si>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</si>
  <si>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</si>
  <si>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</si>
  <si>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</si>
  <si>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</si>
  <si>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</si>
  <si>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</si>
  <si>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</si>
  <si>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</si>
  <si>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</si>
  <si>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</si>
  <si>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</si>
  <si>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</si>
  <si>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</si>
  <si>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</si>
  <si>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</si>
  <si>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</si>
  <si>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</si>
  <si>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</si>
  <si>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</si>
  <si>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</si>
  <si>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</si>
  <si>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</si>
  <si>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</si>
  <si>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</si>
  <si>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</si>
  <si>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</si>
  <si>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</si>
  <si>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</si>
  <si>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</si>
  <si>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</si>
  <si>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</si>
  <si>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</si>
  <si>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</si>
  <si>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</si>
  <si>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</si>
  <si>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</si>
  <si>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</si>
  <si>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</si>
  <si>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</si>
  <si>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</si>
  <si>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</si>
  <si>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</si>
  <si>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</si>
  <si>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</si>
  <si>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</si>
  <si>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</si>
  <si>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</si>
  <si>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</si>
  <si>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</si>
  <si>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</si>
  <si>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</si>
  <si>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</si>
  <si>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</si>
  <si>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</si>
  <si>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</si>
  <si>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</si>
  <si>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</si>
  <si>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</si>
  <si>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</si>
  <si>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</si>
  <si>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</si>
  <si>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</si>
  <si>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</si>
  <si>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</si>
  <si>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</si>
  <si>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</si>
  <si>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</si>
  <si>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</si>
  <si>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</si>
  <si>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</si>
  <si>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</si>
  <si>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</si>
  <si>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</si>
  <si>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</si>
  <si>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</si>
  <si>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</si>
  <si>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</si>
  <si>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</si>
  <si>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</si>
  <si>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</si>
  <si>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</si>
  <si>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</si>
  <si>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</si>
  <si>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</si>
  <si>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</si>
  <si>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</si>
  <si>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</si>
  <si>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</si>
  <si>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</si>
  <si>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</si>
  <si>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</si>
  <si>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</si>
  <si>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</si>
  <si>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</si>
  <si>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</si>
  <si>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</si>
  <si>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</si>
  <si>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</si>
  <si>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</si>
  <si>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</si>
  <si>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</si>
  <si>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</si>
  <si>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</si>
  <si>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</si>
  <si>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</si>
  <si>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</si>
  <si>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</si>
  <si>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</si>
  <si>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</si>
  <si>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</si>
  <si>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</si>
  <si>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</si>
  <si>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</si>
  <si>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</si>
  <si>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</si>
  <si>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</si>
  <si>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</si>
  <si>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</si>
  <si>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</si>
  <si>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</si>
  <si>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</si>
  <si>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</si>
  <si>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</si>
  <si>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</si>
  <si>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</si>
  <si>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</si>
  <si>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</si>
  <si>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</si>
  <si>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</si>
  <si>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</si>
  <si>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</si>
  <si>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</si>
  <si>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</si>
  <si>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</si>
  <si>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</si>
  <si>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</si>
  <si>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</si>
  <si>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</si>
  <si>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</si>
  <si>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</si>
  <si>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</si>
  <si>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</si>
  <si>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</si>
  <si>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</si>
  <si>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</si>
  <si>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</si>
  <si>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</si>
  <si>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</si>
  <si>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</si>
  <si>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</si>
  <si>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</si>
  <si>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</si>
  <si>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</si>
  <si>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</si>
  <si>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</si>
  <si>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</si>
  <si>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</si>
  <si>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</si>
  <si>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</si>
  <si>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</si>
  <si>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</si>
  <si>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</si>
  <si>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</si>
  <si>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</si>
  <si>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</si>
  <si>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</si>
  <si>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</si>
  <si>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</si>
  <si>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</si>
  <si>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</si>
  <si>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</si>
  <si>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</si>
  <si>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</si>
  <si>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</si>
  <si>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</si>
  <si>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</si>
  <si>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</si>
  <si>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</si>
  <si>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</si>
  <si>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</si>
  <si>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</si>
  <si>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</si>
  <si>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</si>
  <si>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</si>
  <si>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</si>
  <si>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</si>
  <si>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</si>
  <si>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</si>
  <si>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</si>
  <si>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</si>
  <si>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</si>
  <si>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</si>
  <si>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</si>
  <si>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</si>
  <si>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</si>
  <si>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</si>
  <si>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</si>
  <si>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</si>
  <si>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</si>
  <si>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</si>
  <si>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</si>
  <si>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</si>
  <si>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</si>
  <si>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</si>
  <si>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</si>
  <si>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</si>
  <si>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</si>
  <si>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</si>
  <si>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</si>
  <si>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</si>
  <si>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</si>
  <si>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</si>
  <si>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</si>
  <si>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</si>
  <si>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</si>
  <si>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</si>
  <si>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</si>
  <si>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</si>
  <si>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</si>
  <si>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</si>
  <si>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</si>
  <si>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</si>
  <si>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</si>
  <si>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</si>
  <si>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</si>
  <si>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</si>
  <si>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</si>
  <si>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</si>
  <si>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</si>
  <si>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</si>
  <si>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</si>
  <si>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</si>
  <si>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</si>
  <si>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</si>
  <si>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</si>
  <si>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</si>
  <si>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</si>
  <si>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</si>
  <si>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</si>
  <si>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</si>
  <si>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</si>
  <si>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</si>
  <si>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</si>
  <si>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</si>
  <si>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</si>
  <si>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</si>
  <si>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</si>
  <si>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</si>
  <si>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</si>
  <si>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</si>
  <si>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</si>
  <si>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</si>
  <si>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</si>
  <si>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</si>
  <si>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</si>
  <si>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</si>
  <si>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</si>
  <si>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</si>
  <si>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</si>
  <si>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</si>
  <si>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</si>
  <si>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</si>
  <si>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</si>
  <si>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</si>
  <si>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</si>
  <si>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</si>
  <si>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</si>
  <si>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</si>
  <si>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</si>
  <si>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</si>
  <si>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</si>
  <si>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</si>
  <si>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</si>
  <si>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</si>
  <si>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</si>
  <si>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</si>
  <si>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</si>
  <si>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</si>
  <si>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</si>
  <si>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</si>
  <si>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</si>
  <si>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</si>
  <si>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</si>
  <si>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</si>
  <si>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</si>
  <si>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</si>
  <si>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</si>
  <si>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</si>
  <si>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</si>
  <si>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</si>
  <si>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</si>
  <si>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</si>
  <si>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</si>
  <si>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</si>
  <si>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</si>
  <si>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</si>
  <si>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</si>
  <si>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</si>
  <si>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</si>
  <si>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</si>
  <si>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</si>
  <si>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</si>
  <si>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</si>
  <si>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</si>
  <si>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</si>
  <si>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</si>
  <si>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</si>
  <si>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</si>
  <si>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</si>
  <si>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</si>
  <si>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</si>
  <si>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</si>
  <si>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</si>
  <si>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</si>
  <si>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</si>
  <si>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</si>
  <si>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</si>
  <si>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</si>
  <si>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</si>
  <si>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</si>
  <si>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</si>
  <si>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</si>
  <si>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</si>
  <si>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</si>
  <si>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</si>
  <si>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</si>
  <si>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</si>
  <si>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</si>
  <si>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</si>
  <si>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</si>
  <si>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</si>
  <si>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</si>
  <si>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</si>
  <si>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</si>
  <si>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</si>
  <si>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</si>
  <si>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</si>
  <si>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</si>
  <si>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</si>
  <si>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</si>
  <si>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</si>
  <si>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</si>
  <si>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</si>
  <si>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</si>
  <si>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</si>
  <si>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</si>
  <si>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</si>
  <si>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</si>
  <si>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</si>
  <si>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</si>
  <si>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</si>
  <si>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</si>
  <si>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</si>
  <si>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</si>
  <si>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</si>
  <si>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</si>
  <si>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</si>
  <si>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</si>
  <si>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</si>
  <si>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</si>
  <si>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</si>
  <si>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</si>
  <si>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</si>
  <si>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</si>
  <si>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</si>
  <si>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</si>
  <si>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</si>
  <si>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</si>
  <si>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</si>
  <si>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</si>
  <si>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</si>
  <si>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</si>
  <si>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</si>
  <si>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</si>
  <si>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</si>
  <si>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</si>
  <si>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</si>
  <si>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</si>
  <si>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</si>
  <si>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</si>
  <si>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</si>
  <si>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</si>
  <si>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</si>
  <si>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</si>
  <si>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</si>
  <si>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</si>
  <si>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</si>
  <si>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</si>
  <si>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</si>
  <si>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</si>
  <si>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</si>
  <si>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</si>
  <si>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</si>
  <si>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</si>
  <si>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</si>
  <si>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</si>
  <si>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</si>
  <si>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</si>
  <si>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</si>
  <si>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</si>
  <si>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</si>
  <si>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</si>
  <si>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</si>
  <si>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</si>
  <si>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</si>
  <si>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</si>
  <si>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</si>
  <si>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</si>
  <si>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</si>
  <si>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</si>
  <si>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</si>
  <si>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</si>
  <si>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</si>
  <si>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</si>
  <si>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</si>
  <si>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</si>
  <si>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</si>
  <si>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</si>
  <si>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</si>
  <si>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</si>
  <si>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</si>
  <si>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</si>
  <si>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</si>
  <si>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</si>
  <si>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</si>
  <si>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</si>
  <si>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</si>
  <si>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</si>
  <si>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</si>
  <si>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</si>
  <si>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</si>
  <si>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</si>
  <si>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</si>
  <si>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</si>
  <si>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</si>
  <si>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</si>
  <si>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</si>
  <si>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</si>
  <si>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</si>
  <si>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</si>
  <si>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</si>
  <si>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</si>
  <si>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</si>
  <si>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</si>
  <si>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</si>
  <si>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</si>
  <si>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</si>
  <si>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</si>
  <si>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</si>
  <si>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</si>
  <si>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</si>
  <si>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</si>
  <si>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</si>
  <si>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</si>
  <si>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</si>
  <si>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</si>
  <si>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</si>
  <si>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</si>
  <si>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</si>
  <si>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</si>
  <si>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</si>
  <si>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</si>
  <si>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</si>
  <si>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</si>
  <si>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</si>
  <si>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</si>
  <si>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</si>
  <si>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</si>
  <si>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</si>
  <si>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</si>
  <si>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</si>
  <si>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</si>
  <si>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</si>
  <si>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</si>
  <si>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</si>
  <si>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</si>
  <si>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</si>
  <si>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</si>
  <si>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</si>
  <si>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</si>
  <si>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</si>
  <si>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</si>
  <si>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</si>
  <si>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</si>
  <si>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</si>
  <si>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</si>
  <si>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</si>
  <si>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</si>
  <si>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</si>
  <si>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</si>
  <si>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</si>
  <si>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</si>
  <si>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</si>
  <si>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</si>
  <si>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</si>
  <si>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</si>
  <si>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</si>
  <si>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</si>
  <si>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</si>
  <si>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</si>
  <si>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</si>
  <si>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</si>
  <si>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</si>
  <si>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</si>
  <si>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</si>
  <si>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</si>
  <si>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</si>
  <si>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</si>
  <si>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</si>
  <si>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</si>
  <si>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</si>
  <si>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</si>
  <si>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</si>
  <si>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</si>
  <si>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</si>
  <si>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</si>
  <si>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</si>
  <si>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</si>
  <si>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</si>
  <si>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</si>
  <si>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</si>
  <si>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</si>
  <si>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</si>
  <si>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</si>
  <si>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</si>
  <si>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</si>
  <si>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</si>
  <si>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</si>
  <si>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</si>
  <si>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</si>
  <si>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</si>
  <si>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</si>
  <si>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</si>
  <si>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</si>
  <si>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</si>
  <si>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</si>
  <si>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</si>
  <si>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</si>
  <si>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</si>
  <si>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</si>
  <si>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</si>
  <si>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</si>
  <si>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</si>
  <si>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</si>
  <si>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</si>
  <si>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</si>
  <si>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</si>
  <si>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</si>
  <si>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</si>
  <si>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</si>
  <si>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</si>
  <si>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</si>
  <si>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</si>
  <si>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</si>
  <si>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</si>
  <si>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</si>
  <si>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</si>
  <si>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</si>
  <si>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</si>
  <si>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</si>
  <si>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</si>
  <si>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</si>
  <si>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</si>
  <si>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</si>
  <si>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</si>
  <si>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</si>
  <si>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</si>
  <si>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</si>
  <si>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</si>
  <si>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</si>
  <si>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</si>
  <si>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</si>
  <si>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</si>
  <si>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</si>
  <si>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</si>
  <si>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</si>
  <si>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</si>
  <si>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</si>
  <si>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</si>
  <si>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</si>
  <si>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</si>
  <si>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</si>
  <si>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</si>
  <si>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</si>
  <si>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</si>
  <si>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</si>
  <si>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</si>
  <si>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</si>
  <si>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</si>
  <si>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</si>
  <si>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</si>
  <si>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</si>
  <si>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</si>
  <si>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</si>
  <si>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</si>
  <si>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</si>
  <si>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</si>
  <si>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</si>
  <si>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</si>
  <si>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</si>
  <si>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</si>
  <si>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</si>
  <si>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</si>
  <si>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</si>
  <si>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</si>
  <si>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</si>
  <si>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</si>
  <si>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</si>
  <si>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</si>
  <si>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</si>
  <si>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</si>
  <si>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</si>
  <si>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</si>
  <si>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</si>
  <si>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</si>
  <si>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</si>
  <si>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</si>
  <si>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</si>
  <si>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</si>
  <si>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</si>
  <si>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</si>
  <si>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</si>
  <si>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</si>
  <si>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</si>
  <si>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</si>
  <si>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</si>
  <si>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</si>
  <si>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</si>
  <si>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</si>
  <si>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</si>
  <si>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</si>
  <si>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</si>
  <si>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</si>
  <si>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</si>
  <si>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</si>
  <si>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</si>
  <si>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</si>
  <si>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</si>
  <si>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</si>
  <si>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</si>
  <si>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</si>
  <si>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</si>
  <si>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</si>
  <si>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</si>
  <si>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</si>
  <si>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</si>
  <si>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</si>
  <si>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</si>
  <si>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</si>
  <si>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</si>
  <si>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</si>
  <si>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</si>
  <si>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</si>
  <si>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</si>
  <si>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</si>
  <si>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</si>
  <si>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</si>
  <si>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</si>
  <si>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</si>
  <si>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</si>
  <si>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</si>
  <si>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</si>
  <si>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</si>
  <si>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</si>
  <si>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</si>
  <si>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</si>
  <si>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</si>
  <si>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</si>
  <si>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</si>
  <si>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</si>
  <si>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</si>
  <si>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</si>
  <si>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</si>
  <si>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</si>
  <si>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</si>
  <si>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</si>
  <si>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</si>
  <si>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</si>
  <si>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</si>
  <si>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</si>
  <si>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</si>
  <si>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</si>
  <si>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</si>
  <si>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</si>
  <si>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</si>
  <si>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</si>
  <si>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</si>
  <si>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</si>
  <si>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</si>
  <si>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</si>
  <si>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</si>
  <si>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</si>
  <si>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</si>
  <si>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</si>
  <si>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</si>
  <si>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</si>
  <si>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</si>
  <si>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</si>
  <si>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</si>
  <si>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</si>
  <si>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</si>
  <si>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</si>
  <si>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</si>
  <si>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</si>
  <si>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</si>
  <si>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</si>
  <si>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</si>
  <si>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</si>
  <si>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</si>
  <si>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</si>
  <si>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</si>
  <si>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</si>
  <si>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</si>
  <si>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</si>
  <si>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</si>
  <si>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</si>
  <si>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</si>
  <si>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</si>
  <si>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</si>
  <si>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</si>
  <si>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</si>
  <si>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</si>
  <si>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</si>
  <si>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</si>
  <si>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</si>
  <si>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</si>
  <si>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</si>
  <si>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</si>
  <si>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</si>
  <si>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</si>
  <si>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</si>
  <si>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</si>
  <si>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</si>
  <si>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</si>
  <si>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</si>
  <si>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</si>
  <si>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</si>
  <si>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</si>
  <si>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</si>
  <si>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</si>
  <si>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</si>
  <si>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</si>
  <si>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</si>
  <si>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</si>
  <si>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</si>
  <si>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</si>
  <si>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</si>
  <si>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</si>
  <si>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</si>
  <si>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</si>
  <si>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</si>
  <si>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</si>
  <si>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</si>
  <si>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</si>
  <si>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</si>
  <si>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</si>
  <si>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</si>
  <si>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</si>
  <si>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</si>
  <si>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</si>
  <si>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</si>
  <si>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</si>
  <si>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</si>
  <si>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</si>
  <si>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</si>
  <si>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</si>
  <si>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</si>
  <si>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</si>
  <si>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</si>
  <si>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</si>
  <si>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</si>
  <si>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</si>
  <si>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</si>
  <si>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</si>
  <si>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</si>
  <si>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</si>
  <si>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</si>
  <si>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</si>
  <si>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</si>
  <si>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</si>
  <si>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</si>
  <si>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</si>
  <si>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</si>
  <si>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</si>
  <si>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</si>
  <si>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</si>
  <si>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</si>
  <si>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</si>
  <si>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</si>
  <si>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</si>
  <si>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</si>
  <si>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</si>
  <si>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</si>
  <si>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</si>
  <si>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</si>
  <si>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</si>
  <si>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</si>
  <si>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</si>
  <si>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</si>
  <si>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</si>
  <si>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</si>
  <si>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</si>
  <si>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</si>
  <si>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</si>
  <si>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</si>
  <si>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</si>
  <si>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</si>
  <si>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</si>
  <si>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</si>
  <si>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</si>
  <si>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</si>
  <si>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</si>
  <si>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</si>
  <si>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</si>
  <si>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</si>
  <si>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</si>
  <si>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</si>
  <si>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</si>
  <si>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</si>
  <si>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</si>
  <si>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</si>
  <si>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</si>
  <si>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</si>
  <si>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</si>
  <si>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</si>
  <si>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</si>
  <si>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</si>
  <si>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</si>
  <si>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</si>
  <si>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</si>
  <si>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</si>
  <si>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</si>
  <si>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</si>
  <si>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</si>
  <si>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</si>
  <si>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</si>
  <si>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</si>
  <si>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</si>
  <si>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</si>
  <si>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</si>
  <si>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</si>
  <si>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</si>
  <si>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</si>
  <si>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</si>
  <si>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</si>
  <si>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</si>
  <si>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</si>
  <si>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</si>
  <si>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</si>
  <si>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</si>
  <si>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</si>
  <si>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</si>
  <si>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</si>
  <si>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</si>
  <si>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</si>
  <si>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</si>
  <si>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</si>
  <si>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</si>
  <si>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</si>
  <si>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</si>
  <si>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</si>
  <si>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</si>
  <si>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</si>
  <si>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</si>
  <si>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</si>
  <si>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</si>
  <si>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</si>
  <si>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</si>
  <si>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</si>
  <si>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</si>
  <si>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</si>
  <si>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</si>
  <si>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</si>
  <si>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</si>
  <si>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</si>
  <si>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</si>
  <si>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</si>
  <si>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</si>
  <si>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</si>
  <si>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</si>
  <si>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</si>
  <si>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</si>
  <si>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</si>
  <si>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</si>
  <si>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</si>
  <si>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</si>
  <si>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</si>
  <si>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</si>
  <si>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</si>
  <si>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</si>
  <si>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</si>
  <si>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</si>
  <si>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</si>
  <si>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</si>
  <si>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</si>
  <si>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</si>
  <si>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</si>
  <si>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</si>
  <si>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</si>
  <si>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</si>
  <si>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</si>
  <si>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</si>
  <si>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</si>
  <si>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</si>
  <si>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</si>
  <si>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</si>
  <si>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</si>
  <si>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</si>
  <si>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</si>
  <si>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</si>
  <si>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</si>
  <si>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</si>
  <si>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</si>
  <si>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</si>
  <si>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</si>
  <si>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</si>
  <si>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</si>
  <si>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</si>
  <si>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</si>
  <si>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</si>
  <si>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</si>
  <si>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</si>
  <si>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</si>
  <si>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</si>
  <si>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</si>
  <si>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</si>
  <si>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</si>
  <si>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</si>
  <si>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</si>
  <si>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</si>
  <si>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</si>
  <si>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</si>
  <si>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</si>
  <si>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</si>
  <si>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</si>
  <si>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</si>
  <si>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</si>
  <si>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</si>
  <si>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</si>
  <si>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</si>
  <si>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</si>
  <si>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</si>
  <si>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</si>
  <si>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</si>
  <si>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</si>
  <si>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</si>
  <si>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</si>
  <si>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</si>
  <si>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</si>
  <si>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</si>
  <si>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</si>
  <si>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</si>
  <si>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</si>
  <si>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</si>
  <si>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</si>
  <si>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</si>
  <si>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</si>
  <si>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</si>
  <si>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</si>
  <si>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</si>
  <si>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</si>
  <si>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</si>
  <si>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</si>
  <si>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</si>
  <si>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</si>
  <si>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</si>
  <si>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</si>
  <si>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</si>
  <si>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</si>
  <si>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</si>
  <si>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</si>
  <si>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</si>
  <si>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</si>
  <si>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</si>
  <si>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</si>
  <si>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</si>
  <si>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</si>
  <si>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</si>
  <si>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</si>
  <si>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</si>
  <si>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</si>
  <si>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</si>
  <si>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</si>
  <si>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</si>
  <si>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</si>
  <si>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</si>
  <si>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</si>
  <si>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</si>
  <si>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</si>
  <si>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</si>
  <si>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</si>
  <si>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</si>
  <si>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</si>
  <si>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</si>
  <si>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</si>
  <si>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</si>
  <si>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</si>
  <si>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</si>
  <si>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</si>
  <si>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</si>
  <si>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</si>
  <si>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</si>
  <si>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</si>
  <si>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</si>
  <si>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</si>
  <si>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</si>
  <si>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</si>
  <si>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</si>
  <si>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</si>
  <si>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</si>
  <si>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</si>
  <si>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</si>
  <si>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</si>
  <si>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</si>
  <si>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</si>
  <si>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</si>
  <si>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</si>
  <si>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</si>
  <si>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</si>
  <si>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</si>
  <si>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</si>
  <si>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</si>
  <si>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</si>
  <si>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</si>
  <si>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</si>
  <si>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</si>
  <si>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</si>
  <si>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</si>
  <si>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</si>
  <si>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</si>
  <si>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</si>
  <si>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</si>
  <si>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</si>
  <si>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</si>
  <si>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</si>
  <si>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</si>
  <si>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</si>
  <si>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</si>
  <si>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</si>
  <si>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</si>
  <si>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</si>
  <si>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</si>
  <si>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</si>
  <si>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</si>
  <si>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</si>
  <si>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</si>
  <si>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</si>
  <si>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</si>
  <si>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</si>
  <si>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</si>
  <si>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</si>
  <si>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</si>
  <si>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</si>
  <si>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</si>
  <si>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</si>
  <si>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</si>
  <si>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</si>
  <si>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</si>
  <si>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</si>
  <si>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</si>
  <si>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</si>
  <si>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</si>
  <si>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</si>
  <si>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</si>
  <si>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</si>
  <si>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</si>
  <si>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</si>
  <si>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</si>
  <si>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</si>
  <si>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</si>
  <si>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</si>
  <si>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</si>
  <si>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</si>
  <si>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</si>
  <si>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</si>
  <si>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</si>
  <si>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</si>
  <si>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</si>
  <si>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</si>
  <si>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</si>
  <si>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</si>
  <si>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</si>
  <si>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</si>
  <si>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</si>
  <si>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</si>
  <si>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</si>
  <si>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</si>
  <si>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</si>
  <si>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</si>
  <si>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</si>
  <si>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</si>
  <si>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</si>
  <si>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</si>
  <si>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</si>
  <si>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</si>
  <si>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</si>
  <si>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</si>
  <si>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</si>
  <si>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</si>
  <si>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</si>
  <si>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</si>
  <si>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</si>
  <si>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</si>
  <si>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</si>
  <si>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</si>
  <si>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</si>
  <si>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</si>
  <si>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</si>
  <si>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</si>
  <si>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</si>
  <si>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</si>
  <si>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</si>
  <si>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</si>
  <si>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</si>
  <si>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</si>
  <si>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</si>
  <si>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</si>
  <si>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</si>
  <si>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</si>
  <si>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</si>
  <si>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</si>
  <si>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</si>
  <si>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</si>
  <si>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</si>
  <si>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</si>
  <si>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</si>
  <si>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</si>
  <si>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</si>
  <si>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</si>
  <si>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</si>
  <si>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</si>
  <si>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</si>
  <si>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</si>
  <si>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</si>
  <si>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</si>
  <si>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</si>
  <si>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</si>
  <si>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</si>
  <si>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</si>
  <si>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</si>
  <si>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</si>
  <si>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</si>
  <si>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</si>
  <si>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</si>
  <si>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</si>
  <si>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</si>
  <si>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</si>
  <si>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</si>
  <si>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</si>
  <si>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</si>
  <si>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</si>
  <si>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</si>
  <si>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</si>
  <si>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</si>
  <si>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</si>
  <si>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</si>
  <si>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</si>
  <si>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</si>
  <si>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</si>
  <si>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</si>
  <si>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</si>
  <si>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</si>
  <si>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</si>
  <si>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</si>
  <si>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</si>
  <si>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</si>
  <si>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</si>
  <si>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</si>
  <si>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</si>
  <si>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</si>
  <si>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</si>
  <si>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</si>
  <si>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</si>
  <si>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</si>
  <si>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</si>
  <si>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</si>
  <si>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</si>
  <si>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</si>
  <si>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</si>
  <si>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</si>
  <si>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</si>
  <si>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</si>
  <si>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</si>
  <si>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</si>
  <si>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</si>
  <si>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</si>
  <si>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</si>
  <si>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</si>
  <si>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</si>
  <si>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</si>
  <si>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</si>
  <si>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</si>
  <si>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</si>
  <si>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</si>
  <si>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</si>
  <si>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</si>
  <si>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</si>
  <si>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</si>
  <si>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</si>
  <si>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</si>
  <si>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</si>
  <si>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</si>
  <si>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</si>
  <si>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</si>
  <si>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</si>
  <si>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</si>
  <si>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</si>
  <si>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</si>
  <si>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</si>
  <si>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</si>
  <si>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</si>
  <si>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</si>
  <si>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</si>
  <si>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</si>
  <si>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</si>
  <si>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</si>
  <si>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</si>
  <si>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</si>
  <si>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</si>
  <si>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</si>
  <si>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</si>
  <si>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</si>
  <si>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</si>
  <si>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</si>
  <si>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</si>
  <si>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</si>
  <si>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</si>
  <si>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</si>
  <si>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</si>
  <si>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</si>
  <si>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</si>
  <si>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</si>
  <si>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</si>
  <si>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</si>
  <si>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</si>
  <si>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</si>
  <si>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</si>
  <si>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</si>
  <si>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</si>
  <si>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</si>
  <si>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</si>
  <si>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</si>
  <si>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</si>
  <si>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</si>
  <si>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</si>
  <si>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</si>
  <si>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</si>
  <si>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</si>
  <si>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</si>
  <si>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</si>
  <si>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</si>
  <si>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</si>
  <si>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</si>
  <si>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</si>
  <si>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</si>
  <si>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</si>
  <si>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</si>
  <si>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</si>
  <si>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</si>
  <si>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</si>
  <si>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</si>
  <si>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</si>
  <si>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</si>
  <si>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</si>
  <si>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</si>
  <si>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</si>
  <si>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</si>
  <si>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</si>
  <si>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</si>
  <si>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</si>
  <si>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</si>
  <si>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</si>
  <si>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</si>
  <si>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</si>
  <si>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</si>
  <si>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</si>
  <si>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</si>
  <si>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</si>
  <si>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</si>
  <si>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</si>
  <si>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</si>
  <si>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</si>
  <si>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</si>
  <si>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</si>
  <si>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</si>
  <si>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</si>
  <si>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</si>
  <si>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</si>
  <si>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</si>
  <si>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</si>
  <si>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</si>
  <si>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</si>
  <si>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</si>
  <si>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</si>
  <si>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</si>
  <si>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</si>
  <si>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</si>
  <si>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</si>
  <si>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</si>
  <si>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</si>
  <si>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</si>
  <si>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</si>
  <si>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</si>
  <si>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</si>
  <si>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</si>
  <si>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</si>
  <si>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</si>
  <si>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</si>
  <si>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</si>
  <si>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</si>
  <si>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</si>
  <si>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</si>
  <si>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</si>
  <si>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</si>
  <si>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</si>
  <si>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</si>
  <si>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</si>
  <si>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</si>
  <si>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</si>
  <si>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</si>
  <si>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</si>
  <si>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</si>
  <si>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</si>
  <si>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</si>
  <si>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</si>
  <si>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</si>
  <si>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</si>
  <si>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</si>
  <si>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</si>
  <si>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</si>
  <si>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</si>
  <si>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</si>
  <si>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</si>
  <si>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</si>
  <si>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</si>
  <si>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</si>
  <si>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</si>
  <si>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</si>
  <si>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</si>
  <si>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</si>
  <si>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</si>
  <si>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</si>
  <si>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</si>
  <si>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</si>
  <si>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</si>
  <si>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</si>
  <si>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</si>
  <si>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</si>
  <si>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</si>
  <si>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</si>
  <si>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</si>
  <si>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</si>
  <si>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</si>
  <si>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</si>
  <si>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</si>
  <si>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</si>
  <si>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</si>
  <si>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</si>
  <si>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</si>
  <si>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</si>
  <si>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</si>
  <si>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</si>
  <si>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</si>
  <si>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</si>
  <si>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</si>
  <si>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</si>
  <si>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</si>
  <si>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</si>
  <si>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</si>
  <si>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</si>
  <si>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</si>
  <si>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</si>
  <si>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</si>
  <si>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</si>
  <si>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</si>
  <si>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</si>
  <si>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</si>
  <si>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</si>
  <si>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</si>
  <si>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</si>
  <si>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</si>
  <si>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</si>
  <si>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</si>
  <si>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</si>
  <si>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</si>
  <si>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</si>
  <si>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</si>
  <si>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</si>
  <si>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</si>
  <si>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</si>
  <si>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</si>
  <si>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</si>
  <si>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</si>
  <si>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</si>
  <si>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</si>
  <si>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</si>
  <si>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</si>
  <si>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</si>
  <si>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</si>
  <si>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</si>
  <si>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</si>
  <si>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</si>
  <si>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</si>
  <si>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</si>
  <si>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</si>
  <si>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</si>
  <si>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</si>
  <si>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</si>
  <si>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</si>
  <si>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</si>
  <si>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</si>
  <si>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</si>
  <si>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</si>
  <si>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</si>
  <si>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</si>
  <si>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</si>
  <si>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</si>
  <si>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</si>
  <si>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</si>
  <si>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</si>
  <si>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</si>
  <si>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</si>
  <si>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</si>
  <si>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</si>
  <si>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</si>
  <si>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</si>
  <si>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</si>
  <si>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</si>
  <si>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</si>
  <si>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</si>
  <si>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</si>
  <si>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</si>
  <si>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</si>
  <si>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</si>
  <si>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</si>
  <si>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</si>
  <si>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</si>
  <si>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</si>
  <si>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</si>
  <si>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</si>
  <si>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</si>
  <si>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</si>
  <si>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</si>
  <si>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</si>
  <si>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</si>
  <si>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</si>
  <si>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</si>
  <si>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</si>
  <si>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</si>
  <si>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</si>
  <si>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</si>
  <si>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</si>
  <si>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</si>
  <si>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</si>
  <si>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</si>
  <si>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</si>
  <si>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</si>
  <si>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</si>
  <si>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</si>
  <si>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</si>
  <si>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</si>
  <si>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</si>
  <si>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</si>
  <si>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</si>
  <si>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</si>
  <si>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</si>
  <si>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</si>
  <si>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</si>
  <si>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</si>
  <si>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</si>
  <si>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</si>
  <si>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</si>
  <si>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</si>
  <si>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</si>
  <si>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</si>
  <si>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</si>
  <si>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</si>
  <si>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</si>
  <si>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</si>
  <si>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</si>
  <si>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</si>
  <si>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</si>
  <si>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</si>
  <si>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</si>
  <si>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</si>
  <si>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</si>
  <si>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</si>
  <si>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</si>
  <si>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</si>
  <si>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</si>
  <si>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</si>
  <si>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</si>
  <si>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</si>
  <si>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</si>
  <si>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</si>
  <si>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</si>
  <si>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</si>
  <si>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</si>
  <si>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</si>
  <si>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</si>
  <si>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</si>
  <si>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</si>
  <si>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</si>
  <si>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</si>
  <si>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</si>
  <si>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</si>
  <si>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</si>
  <si>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</si>
  <si>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</si>
  <si>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</si>
  <si>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</si>
  <si>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</si>
  <si>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</si>
  <si>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</si>
  <si>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</si>
  <si>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</si>
  <si>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</si>
  <si>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</si>
  <si>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</si>
  <si>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</si>
  <si>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</si>
  <si>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</si>
  <si>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</si>
  <si>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</si>
  <si>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</si>
  <si>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</si>
  <si>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</si>
  <si>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</si>
  <si>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</si>
  <si>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</si>
  <si>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</si>
  <si>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</si>
  <si>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</si>
  <si>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</si>
  <si>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</si>
  <si>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</si>
  <si>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</si>
  <si>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</si>
  <si>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</si>
  <si>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</si>
  <si>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</si>
  <si>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</si>
  <si>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</si>
  <si>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</si>
  <si>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</si>
  <si>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</si>
  <si>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</si>
  <si>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</si>
  <si>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</si>
  <si>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</si>
  <si>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</si>
  <si>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</si>
  <si>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</si>
  <si>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</si>
  <si>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</si>
  <si>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</si>
  <si>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</si>
  <si>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</si>
  <si>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</si>
  <si>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</si>
  <si>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</si>
  <si>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</si>
  <si>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</si>
  <si>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</si>
  <si>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</si>
  <si>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</si>
  <si>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</si>
  <si>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</si>
  <si>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</si>
  <si>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</si>
  <si>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</si>
  <si>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</si>
  <si>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</si>
  <si>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</si>
  <si>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</si>
  <si>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</si>
  <si>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</si>
  <si>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</si>
  <si>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</si>
  <si>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</si>
  <si>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</si>
  <si>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</si>
  <si>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</si>
  <si>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</si>
  <si>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</si>
  <si>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</si>
  <si>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</si>
  <si>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</si>
  <si>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</si>
  <si>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</si>
  <si>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</si>
  <si>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</si>
  <si>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</si>
  <si>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</si>
  <si>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</si>
  <si>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</si>
  <si>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</si>
  <si>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</si>
  <si>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</si>
  <si>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</si>
  <si>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</si>
  <si>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</si>
  <si>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</si>
  <si>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</si>
  <si>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</si>
  <si>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</si>
  <si>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</si>
  <si>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</si>
  <si>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</si>
  <si>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</si>
  <si>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</si>
  <si>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</si>
  <si>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</si>
  <si>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</si>
  <si>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</si>
  <si>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</si>
  <si>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</si>
  <si>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</si>
  <si>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</si>
  <si>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</si>
  <si>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</si>
  <si>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</si>
  <si>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</si>
  <si>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</si>
  <si>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</si>
  <si>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</si>
  <si>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</si>
  <si>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</si>
  <si>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</si>
  <si>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</si>
  <si>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</si>
  <si>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</si>
  <si>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</si>
  <si>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</si>
  <si>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</si>
  <si>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</si>
  <si>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</si>
  <si>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</si>
  <si>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</si>
  <si>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</si>
  <si>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</si>
  <si>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</si>
  <si>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</si>
  <si>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</si>
  <si>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</si>
  <si>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</si>
  <si>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</si>
  <si>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</si>
  <si>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</si>
  <si>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</si>
  <si>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</si>
  <si>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</si>
  <si>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</si>
  <si>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</si>
  <si>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</si>
  <si>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</si>
  <si>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</si>
  <si>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</si>
  <si>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</si>
  <si>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</si>
  <si>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</si>
  <si>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</si>
  <si>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</si>
  <si>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</si>
  <si>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</si>
  <si>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</si>
  <si>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</si>
  <si>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</si>
  <si>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</si>
  <si>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</si>
  <si>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</si>
  <si>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</si>
  <si>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</si>
  <si>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</si>
  <si>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</si>
  <si>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</si>
  <si>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</si>
  <si>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</si>
  <si>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</si>
  <si>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</si>
  <si>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</si>
  <si>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</si>
  <si>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</si>
  <si>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</si>
  <si>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</si>
  <si>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</si>
  <si>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</si>
  <si>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</si>
  <si>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</si>
  <si>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</si>
  <si>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</si>
  <si>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</si>
  <si>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</si>
  <si>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</si>
  <si>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</si>
  <si>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</si>
  <si>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</si>
  <si>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</si>
  <si>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</si>
  <si>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</si>
  <si>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</si>
  <si>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</si>
  <si>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</si>
  <si>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</si>
  <si>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</si>
  <si>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</si>
  <si>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</si>
  <si>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</si>
  <si>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</si>
  <si>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</si>
  <si>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</si>
  <si>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</si>
  <si>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</si>
  <si>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</si>
  <si>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</si>
  <si>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</si>
  <si>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</si>
  <si>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</si>
  <si>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</si>
  <si>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</si>
  <si>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</si>
  <si>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</si>
  <si>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</si>
  <si>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</si>
  <si>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</si>
  <si>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</si>
  <si>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</si>
  <si>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</si>
  <si>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</si>
  <si>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</si>
  <si>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</si>
  <si>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</si>
  <si>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</si>
  <si>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</si>
  <si>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</si>
  <si>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</si>
  <si>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</si>
  <si>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</si>
  <si>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</si>
  <si>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</si>
  <si>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</si>
  <si>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</si>
  <si>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</si>
  <si>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</si>
  <si>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</si>
  <si>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</si>
  <si>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</si>
  <si>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</si>
  <si>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</si>
  <si>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</si>
  <si>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</si>
  <si>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</si>
  <si>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</si>
  <si>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</si>
  <si>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</si>
  <si>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</si>
  <si>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</si>
  <si>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</si>
  <si>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</si>
  <si>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</si>
  <si>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</si>
  <si>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</si>
  <si>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</si>
  <si>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</si>
  <si>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</si>
  <si>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</si>
  <si>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</si>
  <si>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</si>
  <si>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</si>
  <si>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</si>
  <si>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</si>
  <si>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</si>
  <si>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</si>
  <si>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</si>
  <si>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</si>
  <si>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</si>
  <si>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</si>
  <si>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</si>
  <si>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</si>
  <si>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</si>
  <si>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</si>
  <si>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</si>
  <si>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</si>
  <si>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</si>
  <si>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</si>
  <si>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</si>
  <si>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</si>
  <si>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</si>
  <si>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</si>
  <si>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</si>
  <si>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</si>
  <si>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</si>
  <si>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</si>
  <si>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</si>
  <si>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</si>
  <si>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</si>
  <si>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</si>
  <si>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</si>
  <si>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</si>
  <si>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</si>
  <si>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</si>
  <si>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</si>
  <si>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</si>
  <si>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</si>
  <si>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</si>
  <si>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</si>
  <si>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</si>
  <si>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</si>
  <si>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</si>
  <si>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</si>
  <si>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</si>
  <si>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</si>
  <si>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</si>
  <si>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</si>
  <si>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</si>
  <si>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</si>
  <si>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</si>
  <si>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</si>
  <si>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</si>
  <si>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</si>
  <si>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</si>
  <si>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</si>
  <si>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</si>
  <si>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</si>
  <si>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</si>
  <si>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</si>
  <si>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</si>
  <si>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</si>
  <si>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</si>
  <si>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</si>
  <si>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</si>
  <si>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</si>
  <si>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</si>
  <si>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</si>
  <si>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</si>
  <si>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</si>
  <si>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</si>
  <si>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</si>
  <si>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</si>
  <si>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</si>
  <si>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</si>
  <si>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</si>
  <si>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</si>
  <si>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</si>
  <si>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</si>
  <si>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</si>
  <si>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</si>
  <si>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</si>
  <si>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</si>
  <si>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</si>
  <si>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</si>
  <si>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</si>
  <si>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</si>
  <si>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</si>
  <si>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</si>
  <si>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</si>
  <si>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</si>
  <si>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</si>
  <si>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</si>
  <si>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</si>
  <si>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</si>
  <si>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</si>
  <si>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</si>
  <si>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</si>
  <si>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</si>
  <si>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</si>
  <si>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</si>
  <si>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</si>
  <si>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</si>
  <si>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</si>
  <si>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</si>
  <si>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</si>
  <si>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</si>
  <si>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</si>
  <si>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</si>
  <si>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</si>
  <si>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</si>
  <si>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</si>
  <si>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</si>
  <si>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</si>
  <si>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</si>
  <si>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</si>
  <si>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</si>
  <si>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</si>
  <si>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</si>
  <si>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</si>
  <si>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</si>
  <si>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</si>
  <si>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</si>
  <si>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</si>
  <si>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</si>
  <si>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</si>
  <si>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</si>
  <si>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</si>
  <si>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</si>
  <si>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</si>
  <si>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</si>
  <si>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</si>
  <si>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</si>
  <si>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</si>
  <si>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</si>
  <si>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</si>
  <si>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</si>
  <si>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</si>
  <si>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</si>
  <si>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</si>
  <si>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</si>
  <si>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</si>
  <si>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</si>
  <si>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</si>
  <si>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</si>
  <si>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</si>
  <si>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</si>
  <si>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</si>
  <si>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</si>
  <si>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</si>
  <si>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</si>
  <si>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</si>
  <si>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</si>
  <si>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</si>
  <si>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</si>
  <si>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</si>
  <si>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</si>
  <si>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</si>
  <si>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</si>
  <si>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</si>
  <si>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</si>
  <si>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</si>
  <si>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</si>
  <si>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</si>
  <si>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</si>
  <si>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</si>
  <si>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</si>
  <si>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</si>
  <si>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</si>
  <si>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</si>
  <si>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</si>
  <si>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</si>
  <si>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</si>
  <si>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</si>
  <si>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</si>
  <si>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</si>
  <si>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</si>
  <si>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</si>
  <si>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</si>
  <si>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</si>
  <si>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</si>
  <si>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</si>
  <si>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</si>
  <si>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</si>
  <si>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</si>
  <si>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</si>
  <si>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</si>
  <si>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</si>
  <si>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</si>
  <si>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</si>
  <si>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</si>
  <si>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</si>
  <si>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</si>
  <si>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</si>
  <si>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</si>
  <si>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</si>
  <si>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</si>
  <si>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</si>
  <si>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</si>
  <si>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</si>
  <si>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</si>
  <si>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</si>
  <si>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</si>
  <si>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</si>
  <si>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</si>
  <si>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</si>
  <si>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</si>
  <si>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</si>
  <si>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</si>
  <si>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</si>
  <si>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</si>
  <si>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</si>
  <si>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</si>
  <si>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</si>
  <si>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</si>
  <si>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</si>
  <si>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</si>
  <si>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</si>
  <si>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</si>
  <si>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</si>
  <si>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</si>
  <si>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</si>
  <si>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</si>
  <si>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</si>
  <si>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</si>
  <si>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</si>
  <si>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</si>
  <si>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</si>
  <si>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</si>
  <si>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</si>
  <si>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</si>
  <si>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</si>
  <si>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</si>
  <si>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</si>
  <si>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</si>
  <si>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</si>
  <si>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</si>
  <si>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</si>
  <si>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</si>
  <si>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</si>
  <si>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</si>
  <si>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</si>
  <si>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</si>
  <si>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</si>
  <si>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</si>
  <si>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</si>
  <si>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</si>
  <si>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</si>
  <si>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</si>
  <si>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</si>
  <si>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</si>
  <si>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</si>
  <si>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</si>
  <si>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</si>
  <si>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</si>
  <si>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</si>
  <si>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</si>
  <si>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</si>
  <si>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</si>
  <si>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</si>
  <si>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</si>
  <si>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</si>
  <si>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</si>
  <si>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</si>
  <si>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</si>
  <si>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</si>
  <si>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</si>
  <si>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</si>
  <si>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</si>
  <si>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</si>
  <si>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</si>
  <si>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</si>
  <si>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</si>
  <si>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</si>
  <si>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</si>
  <si>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</si>
  <si>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</si>
  <si>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</si>
  <si>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</si>
  <si>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</si>
  <si>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</si>
  <si>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</si>
  <si>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</si>
  <si>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</si>
  <si>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</si>
  <si>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</si>
  <si>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</si>
  <si>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</si>
  <si>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</si>
  <si>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</si>
  <si>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</si>
  <si>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</si>
  <si>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</si>
  <si>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</si>
  <si>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</si>
  <si>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</si>
  <si>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</si>
  <si>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</si>
  <si>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</si>
  <si>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</si>
  <si>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</si>
  <si>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</si>
  <si>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</si>
  <si>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</si>
  <si>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</si>
  <si>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</si>
  <si>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</si>
  <si>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</si>
  <si>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</si>
  <si>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</si>
  <si>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</si>
  <si>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</si>
  <si>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</si>
  <si>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</si>
  <si>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</si>
  <si>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</si>
  <si>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</si>
  <si>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</si>
  <si>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</si>
  <si>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</si>
  <si>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</si>
  <si>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</si>
  <si>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</si>
  <si>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</si>
  <si>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</si>
  <si>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</si>
  <si>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</si>
  <si>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</si>
  <si>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</si>
  <si>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</si>
  <si>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</si>
  <si>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</si>
  <si>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</si>
  <si>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</si>
  <si>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</si>
  <si>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</si>
  <si>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</si>
  <si>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</si>
  <si>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</si>
  <si>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</si>
  <si>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</si>
  <si>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</si>
  <si>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</si>
  <si>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</si>
  <si>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</si>
  <si>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</si>
  <si>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</si>
  <si>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</si>
  <si>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</si>
  <si>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</si>
  <si>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</si>
  <si>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</si>
  <si>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</si>
  <si>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</si>
  <si>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</si>
  <si>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</si>
  <si>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</si>
  <si>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</si>
  <si>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</si>
  <si>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</si>
  <si>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</si>
  <si>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</si>
  <si>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</si>
  <si>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</si>
  <si>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</si>
  <si>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</si>
  <si>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</si>
  <si>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</si>
  <si>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</si>
  <si>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</si>
  <si>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</si>
  <si>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</si>
  <si>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</si>
  <si>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</si>
  <si>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</si>
  <si>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</si>
  <si>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</si>
  <si>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</si>
  <si>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</si>
  <si>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</si>
  <si>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</si>
  <si>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</si>
  <si>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</si>
  <si>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</si>
  <si>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</si>
  <si>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</si>
  <si>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</si>
  <si>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</si>
  <si>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</si>
  <si>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</si>
  <si>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</si>
  <si>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</si>
  <si>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</si>
  <si>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</si>
  <si>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</si>
  <si>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</si>
  <si>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</si>
  <si>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</si>
  <si>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</si>
  <si>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</si>
  <si>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</si>
  <si>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</si>
  <si>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</si>
  <si>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</si>
  <si>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</si>
  <si>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</si>
  <si>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</si>
  <si>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</si>
  <si>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</si>
  <si>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</si>
  <si>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</si>
  <si>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</si>
  <si>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</si>
  <si>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</si>
  <si>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</si>
  <si>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</si>
  <si>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</si>
  <si>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</si>
  <si>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</si>
  <si>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</si>
  <si>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</si>
  <si>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</si>
  <si>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</si>
  <si>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</si>
  <si>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</si>
  <si>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</si>
  <si>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</si>
  <si>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</si>
  <si>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</si>
  <si>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</si>
  <si>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</si>
  <si>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</si>
  <si>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</si>
  <si>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</si>
  <si>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</si>
  <si>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</si>
  <si>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</si>
  <si>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</si>
  <si>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</si>
  <si>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</si>
  <si>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</si>
  <si>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</si>
  <si>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</si>
  <si>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</si>
  <si>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</si>
  <si>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</si>
  <si>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</si>
  <si>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</si>
  <si>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</si>
  <si>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</si>
  <si>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</si>
  <si>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</si>
  <si>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</si>
  <si>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</si>
  <si>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</si>
  <si>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</si>
  <si>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</si>
  <si>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</si>
  <si>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</si>
  <si>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</si>
  <si>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</si>
  <si>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</si>
  <si>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</si>
  <si>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</si>
  <si>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</si>
  <si>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</si>
  <si>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</si>
  <si>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</si>
  <si>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</si>
  <si>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</si>
  <si>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</si>
  <si>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</si>
  <si>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</si>
  <si>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</si>
  <si>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</si>
  <si>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</si>
  <si>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</si>
  <si>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</si>
  <si>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</si>
  <si>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</si>
  <si>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</si>
  <si>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</si>
  <si>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</si>
  <si>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</si>
  <si>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</si>
  <si>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</si>
  <si>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</si>
  <si>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</si>
  <si>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</si>
  <si>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</si>
  <si>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</si>
  <si>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</si>
  <si>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</si>
  <si>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</si>
  <si>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</si>
  <si>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</si>
  <si>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</si>
  <si>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</si>
  <si>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</si>
  <si>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</si>
  <si>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</si>
  <si>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</si>
  <si>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</si>
  <si>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</si>
  <si>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</si>
  <si>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</si>
  <si>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</si>
  <si>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</si>
  <si>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</si>
  <si>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</si>
  <si>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</si>
  <si>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</si>
  <si>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</si>
  <si>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</si>
  <si>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</si>
  <si>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</si>
  <si>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</si>
  <si>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</si>
  <si>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</si>
  <si>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</si>
  <si>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</si>
  <si>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</si>
  <si>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</si>
  <si>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</si>
  <si>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</si>
  <si>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</si>
  <si>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</si>
  <si>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</si>
  <si>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</si>
  <si>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</si>
  <si>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</si>
  <si>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</si>
  <si>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</si>
  <si>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</si>
  <si>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</si>
  <si>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</si>
  <si>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</si>
  <si>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</si>
  <si>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</si>
  <si>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</si>
  <si>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</si>
  <si>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</si>
  <si>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</si>
  <si>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</si>
  <si>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</si>
  <si>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</si>
  <si>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</si>
  <si>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</si>
  <si>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</si>
  <si>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</si>
  <si>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</si>
  <si>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</si>
  <si>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</si>
  <si>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</si>
  <si>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</si>
  <si>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</si>
  <si>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</si>
  <si>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</si>
  <si>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</si>
  <si>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</si>
  <si>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</si>
  <si>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</si>
  <si>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</si>
  <si>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</si>
  <si>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</si>
  <si>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</si>
  <si>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</si>
  <si>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</si>
  <si>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</si>
  <si>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</si>
  <si>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</si>
  <si>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</si>
  <si>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</si>
  <si>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</si>
  <si>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</si>
  <si>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</si>
  <si>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</si>
  <si>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</si>
  <si>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</si>
  <si>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</si>
  <si>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</si>
  <si>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</si>
  <si>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</si>
  <si>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</si>
  <si>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</si>
  <si>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</si>
  <si>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</si>
  <si>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</si>
  <si>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</si>
  <si>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</si>
  <si>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</si>
  <si>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</si>
  <si>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</si>
  <si>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</si>
  <si>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</si>
  <si>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</si>
  <si>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</si>
  <si>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</si>
  <si>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</si>
  <si>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</si>
  <si>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</si>
  <si>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</si>
  <si>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</si>
  <si>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</si>
  <si>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</si>
  <si>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</si>
  <si>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</si>
  <si>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</si>
  <si>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</si>
  <si>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</si>
  <si>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</si>
  <si>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</si>
  <si>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</si>
  <si>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</si>
  <si>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</si>
  <si>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</si>
  <si>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</si>
  <si>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</si>
  <si>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</si>
  <si>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</si>
  <si>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</si>
  <si>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</si>
  <si>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</si>
  <si>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</si>
  <si>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</si>
  <si>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</si>
  <si>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</si>
  <si>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</si>
  <si>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</si>
  <si>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</si>
  <si>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</si>
  <si>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</si>
  <si>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</si>
  <si>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</si>
  <si>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</si>
  <si>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</si>
  <si>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</si>
  <si>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</si>
  <si>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</si>
  <si>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</si>
  <si>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</si>
  <si>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</si>
  <si>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</si>
  <si>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</si>
  <si>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</si>
  <si>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</si>
  <si>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</si>
  <si>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</si>
  <si>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</si>
  <si>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</si>
  <si>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</si>
  <si>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</si>
  <si>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</si>
  <si>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</si>
  <si>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</si>
  <si>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</si>
  <si>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</si>
  <si>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</si>
  <si>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</si>
  <si>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</si>
  <si>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</si>
  <si>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</si>
  <si>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</si>
  <si>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</si>
  <si>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</si>
  <si>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</si>
  <si>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</si>
  <si>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</si>
  <si>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</si>
  <si>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</si>
  <si>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</si>
  <si>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</si>
  <si>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</si>
  <si>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</si>
  <si>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</si>
  <si>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</si>
  <si>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</si>
  <si>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</si>
  <si>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</si>
  <si>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</si>
  <si>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</si>
  <si>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</si>
  <si>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</si>
  <si>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</si>
  <si>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</si>
  <si>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</si>
  <si>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</si>
  <si>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</si>
  <si>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</si>
  <si>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</si>
  <si>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</si>
  <si>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</si>
  <si>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</si>
  <si>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</si>
  <si>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</si>
  <si>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</si>
  <si>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</si>
  <si>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</si>
  <si>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</si>
  <si>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</si>
  <si>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</si>
  <si>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</si>
  <si>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</si>
  <si>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</si>
  <si>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</si>
  <si>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</si>
  <si>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</si>
  <si>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</si>
  <si>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</si>
  <si>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</si>
  <si>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</si>
  <si>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</si>
  <si>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</si>
  <si>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</si>
  <si>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</si>
  <si>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</si>
  <si>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</si>
  <si>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</si>
  <si>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</si>
  <si>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</si>
  <si>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</si>
  <si>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</si>
  <si>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</si>
  <si>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</si>
  <si>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</si>
  <si>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</si>
  <si>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</si>
  <si>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</si>
  <si>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</si>
  <si>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</si>
  <si>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</si>
  <si>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</si>
  <si>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</si>
  <si>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</si>
  <si>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</si>
  <si>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</si>
  <si>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</si>
  <si>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</si>
  <si>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</si>
  <si>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</si>
  <si>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</si>
  <si>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</si>
  <si>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</si>
  <si>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</si>
  <si>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</si>
  <si>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</si>
  <si>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</si>
  <si>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</si>
  <si>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</si>
  <si>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</si>
  <si>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</si>
  <si>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</si>
  <si>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</si>
  <si>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</si>
  <si>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</si>
  <si>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</si>
  <si>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</si>
  <si>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</si>
  <si>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</si>
  <si>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</si>
  <si>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</si>
  <si>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</si>
  <si>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</si>
  <si>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</si>
  <si>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</si>
  <si>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</si>
  <si>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</si>
  <si>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</si>
  <si>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</si>
  <si>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</si>
  <si>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</si>
  <si>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</si>
  <si>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</si>
  <si>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</si>
  <si>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</si>
  <si>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</si>
  <si>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</si>
  <si>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</si>
  <si>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</si>
  <si>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</si>
  <si>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</si>
  <si>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</si>
  <si>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</si>
  <si>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</si>
  <si>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</si>
  <si>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</si>
  <si>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</si>
  <si>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</si>
  <si>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</si>
  <si>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</si>
  <si>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</si>
  <si>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</si>
  <si>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</si>
  <si>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</si>
  <si>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</si>
  <si>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</si>
  <si>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</si>
  <si>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</si>
  <si>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</si>
  <si>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</si>
  <si>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</si>
  <si>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</si>
  <si>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</si>
  <si>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</si>
  <si>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</si>
  <si>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</si>
  <si>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</si>
  <si>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</si>
  <si>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</si>
  <si>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</si>
  <si>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</si>
  <si>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</si>
  <si>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</si>
  <si>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</si>
  <si>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</si>
  <si>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</si>
  <si>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</si>
  <si>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</si>
  <si>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</si>
  <si>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</si>
  <si>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</si>
  <si>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</si>
  <si>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</si>
  <si>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</si>
  <si>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</si>
  <si>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</si>
  <si>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</si>
  <si>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</si>
  <si>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</si>
  <si>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</si>
  <si>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</si>
  <si>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</si>
  <si>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</si>
  <si>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</si>
  <si>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</si>
  <si>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</si>
  <si>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</si>
  <si>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</si>
  <si>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</si>
  <si>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</si>
  <si>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</si>
  <si>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</si>
  <si>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</si>
  <si>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</si>
  <si>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</si>
  <si>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</si>
  <si>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</si>
  <si>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</si>
  <si>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</si>
  <si>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</si>
  <si>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</si>
  <si>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</si>
  <si>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</si>
  <si>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</si>
  <si>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</si>
  <si>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</si>
  <si>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</si>
  <si>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</si>
  <si>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</si>
  <si>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</si>
  <si>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</si>
  <si>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</si>
  <si>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</si>
  <si>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</si>
  <si>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</si>
  <si>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</si>
  <si>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</si>
  <si>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</si>
  <si>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</si>
  <si>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</si>
  <si>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</si>
  <si>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</si>
  <si>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</si>
  <si>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</si>
  <si>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</si>
  <si>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</si>
  <si>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</si>
  <si>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</si>
  <si>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</si>
  <si>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</si>
  <si>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</si>
  <si>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</si>
  <si>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</si>
  <si>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</si>
  <si>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</si>
  <si>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</si>
  <si>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</si>
  <si>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</si>
  <si>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</si>
  <si>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</si>
  <si>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</si>
  <si>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</si>
  <si>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</si>
  <si>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</si>
  <si>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</si>
  <si>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</si>
  <si>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</si>
  <si>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</si>
  <si>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</si>
  <si>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</si>
  <si>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</si>
  <si>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</si>
  <si>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</si>
  <si>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</si>
  <si>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</si>
  <si>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</si>
  <si>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</si>
  <si>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</si>
  <si>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</si>
  <si>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</si>
  <si>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</si>
  <si>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</si>
  <si>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</si>
  <si>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</si>
  <si>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</si>
  <si>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</si>
  <si>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</si>
  <si>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</si>
  <si>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</si>
  <si>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</si>
  <si>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</si>
  <si>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</si>
  <si>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</si>
  <si>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</si>
  <si>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</si>
  <si>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</si>
  <si>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</si>
  <si>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</si>
  <si>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</si>
  <si>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</si>
  <si>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</si>
  <si>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</si>
  <si>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</si>
  <si>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</si>
  <si>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</si>
  <si>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</si>
  <si>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</si>
  <si>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</si>
  <si>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</si>
  <si>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</si>
  <si>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</si>
  <si>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</si>
  <si>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</si>
  <si>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</si>
  <si>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</si>
  <si>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</si>
  <si>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</si>
  <si>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</si>
  <si>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</si>
  <si>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</si>
  <si>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</si>
  <si>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</si>
  <si>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</si>
  <si>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</si>
  <si>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</si>
  <si>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</si>
  <si>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</si>
  <si>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</si>
  <si>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</si>
  <si>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</si>
  <si>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</si>
  <si>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</si>
  <si>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</si>
  <si>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</si>
  <si>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</si>
  <si>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</si>
  <si>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</si>
  <si>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</si>
  <si>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</si>
  <si>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</si>
  <si>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</si>
  <si>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</si>
  <si>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</si>
  <si>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</si>
  <si>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</si>
  <si>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</si>
  <si>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</si>
  <si>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</si>
  <si>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</si>
  <si>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</si>
  <si>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</si>
  <si>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</si>
  <si>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</si>
  <si>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</si>
  <si>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</si>
  <si>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</si>
  <si>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</si>
  <si>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</si>
  <si>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</si>
  <si>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</si>
  <si>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</si>
  <si>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</si>
  <si>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</si>
  <si>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</si>
  <si>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</si>
  <si>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</si>
  <si>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</si>
  <si>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</si>
  <si>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</si>
  <si>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</si>
  <si>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</si>
  <si>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</si>
  <si>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</si>
  <si>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</si>
  <si>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</si>
  <si>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</si>
  <si>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</si>
  <si>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</si>
  <si>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</si>
  <si>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</si>
  <si>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</si>
  <si>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</si>
  <si>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</si>
  <si>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</si>
  <si>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</si>
  <si>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</si>
  <si>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</si>
  <si>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</si>
  <si>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</si>
  <si>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</si>
  <si>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</si>
  <si>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</si>
  <si>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</si>
  <si>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</si>
  <si>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</si>
  <si>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</si>
  <si>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</si>
  <si>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</si>
  <si>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</si>
  <si>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</si>
  <si>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</si>
  <si>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</si>
  <si>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</si>
  <si>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</si>
  <si>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</si>
  <si>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</si>
  <si>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</si>
  <si>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</si>
  <si>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</si>
  <si>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</si>
  <si>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</si>
  <si>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</si>
  <si>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</si>
  <si>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</si>
  <si>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</si>
  <si>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</si>
  <si>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</si>
  <si>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</si>
  <si>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</si>
  <si>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</si>
  <si>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</si>
  <si>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</si>
  <si>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</si>
  <si>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</si>
  <si>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</si>
  <si>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</si>
  <si>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</si>
  <si>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</si>
  <si>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</si>
  <si>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</si>
  <si>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</si>
  <si>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</si>
  <si>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</si>
  <si>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</si>
  <si>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</si>
  <si>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</si>
  <si>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</si>
  <si>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</si>
  <si>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</si>
  <si>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</si>
  <si>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</si>
  <si>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</si>
  <si>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</si>
  <si>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</si>
  <si>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</si>
  <si>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</si>
  <si>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</si>
  <si>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</si>
  <si>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</si>
  <si>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</si>
  <si>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</si>
  <si>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</si>
  <si>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</si>
  <si>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</si>
  <si>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</si>
  <si>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</si>
  <si>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</si>
  <si>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</si>
  <si>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</si>
  <si>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</si>
  <si>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</si>
  <si>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</si>
  <si>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</si>
  <si>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</si>
  <si>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</si>
  <si>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</si>
  <si>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</si>
  <si>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</si>
  <si>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</si>
  <si>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</si>
  <si>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</si>
  <si>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</si>
  <si>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</si>
  <si>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</si>
  <si>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</si>
  <si>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</si>
  <si>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</si>
  <si>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</si>
  <si>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</si>
  <si>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</si>
  <si>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</si>
  <si>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</si>
  <si>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</si>
  <si>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</si>
  <si>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</si>
  <si>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</si>
  <si>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</si>
  <si>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</si>
  <si>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</si>
  <si>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</si>
  <si>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</si>
  <si>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</si>
  <si>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</si>
  <si>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</si>
  <si>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</si>
  <si>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</si>
  <si>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</si>
  <si>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</si>
  <si>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</si>
  <si>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</si>
  <si>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</si>
  <si>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</si>
  <si>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</si>
  <si>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</si>
  <si>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</si>
  <si>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</si>
  <si>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</si>
  <si>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</si>
  <si>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</si>
  <si>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</si>
  <si>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</si>
  <si>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</si>
  <si>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</si>
  <si>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</si>
  <si>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</si>
  <si>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</si>
  <si>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</si>
  <si>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</si>
  <si>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</si>
  <si>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</si>
  <si>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</si>
  <si>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</si>
  <si>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</si>
  <si>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</si>
  <si>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</si>
  <si>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</si>
  <si>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</si>
  <si>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</si>
  <si>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</si>
  <si>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</si>
  <si>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</si>
  <si>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</si>
  <si>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</si>
  <si>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</si>
  <si>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</si>
  <si>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</si>
  <si>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</si>
  <si>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</si>
  <si>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</si>
  <si>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</si>
  <si>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</si>
  <si>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</si>
  <si>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</si>
  <si>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</si>
  <si>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</si>
  <si>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</si>
  <si>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</si>
  <si>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</si>
  <si>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</si>
  <si>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</si>
  <si>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</si>
  <si>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</si>
  <si>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</si>
  <si>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</si>
  <si>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</si>
  <si>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</si>
  <si>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</si>
  <si>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</si>
  <si>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</si>
  <si>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</si>
  <si>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</si>
  <si>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</si>
  <si>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</si>
  <si>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</si>
  <si>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</si>
  <si>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</si>
  <si>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</si>
  <si>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</si>
  <si>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</si>
  <si>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</si>
  <si>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</si>
  <si>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</si>
  <si>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</si>
  <si>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</si>
  <si>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</si>
  <si>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</si>
  <si>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</si>
  <si>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</si>
  <si>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</si>
  <si>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</si>
  <si>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</si>
  <si>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</si>
  <si>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</si>
  <si>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</si>
  <si>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</si>
  <si>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</si>
  <si>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</si>
  <si>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</si>
  <si>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</si>
  <si>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</si>
  <si>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</si>
  <si>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</si>
  <si>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</si>
  <si>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</si>
  <si>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</si>
  <si>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</si>
  <si>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</si>
  <si>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</si>
  <si>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</si>
  <si>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</si>
  <si>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</si>
  <si>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</si>
  <si>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</si>
  <si>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</si>
  <si>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</si>
  <si>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</si>
  <si>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</si>
  <si>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</si>
  <si>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</si>
  <si>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</si>
  <si>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</si>
  <si>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</si>
  <si>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</si>
  <si>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</si>
  <si>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</si>
  <si>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</si>
  <si>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</si>
  <si>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</si>
  <si>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</si>
  <si>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</si>
  <si>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</si>
  <si>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</si>
  <si>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</si>
  <si>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</si>
  <si>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</si>
  <si>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</si>
  <si>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</si>
  <si>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</si>
  <si>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</si>
  <si>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</si>
  <si>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</si>
  <si>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</si>
  <si>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</si>
  <si>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</si>
  <si>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</si>
  <si>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</si>
  <si>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</si>
  <si>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</si>
  <si>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</si>
  <si>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</si>
  <si>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</si>
  <si>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</si>
  <si>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</si>
  <si>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</si>
  <si>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</si>
  <si>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</si>
  <si>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</si>
  <si>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</si>
  <si>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</si>
  <si>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</si>
  <si>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</si>
  <si>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</si>
  <si>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</si>
  <si>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</si>
  <si>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</si>
  <si>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</si>
  <si>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</si>
  <si>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</si>
  <si>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</si>
  <si>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</si>
  <si>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</si>
  <si>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</si>
  <si>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</si>
  <si>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</si>
  <si>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</si>
  <si>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</si>
  <si>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</si>
  <si>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</si>
  <si>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</si>
  <si>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</si>
  <si>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</si>
  <si>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</si>
  <si>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</si>
  <si>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</si>
  <si>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</si>
  <si>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</si>
  <si>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</si>
  <si>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</si>
  <si>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</si>
  <si>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</si>
  <si>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</si>
  <si>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</si>
  <si>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</si>
  <si>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</si>
  <si>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</si>
  <si>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</si>
  <si>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</si>
  <si>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</si>
  <si>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</si>
  <si>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</si>
  <si>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</si>
  <si>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</si>
  <si>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</si>
  <si>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</si>
  <si>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</si>
  <si>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</si>
  <si>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</si>
  <si>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</si>
  <si>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</si>
  <si>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</si>
  <si>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</si>
  <si>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</si>
  <si>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</si>
  <si>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</si>
  <si>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</si>
  <si>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</si>
  <si>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</si>
  <si>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</si>
  <si>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</si>
  <si>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</si>
  <si>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</si>
  <si>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</si>
  <si>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</si>
  <si>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</si>
  <si>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</si>
  <si>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</si>
  <si>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</si>
  <si>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</si>
  <si>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</si>
  <si>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</si>
  <si>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</si>
  <si>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</si>
  <si>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</si>
  <si>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</si>
  <si>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</si>
  <si>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</si>
  <si>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</si>
  <si>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</si>
  <si>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</si>
  <si>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</si>
  <si>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</si>
  <si>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</si>
  <si>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</si>
  <si>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</si>
  <si>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</si>
  <si>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</si>
  <si>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</si>
  <si>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</si>
  <si>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</si>
  <si>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</si>
  <si>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</si>
  <si>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</si>
  <si>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</si>
  <si>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</si>
  <si>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</si>
  <si>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</si>
  <si>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</si>
  <si>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</si>
  <si>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</si>
  <si>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</si>
  <si>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</si>
  <si>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</si>
  <si>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</si>
  <si>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</si>
  <si>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</si>
  <si>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</si>
  <si>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</si>
  <si>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</si>
  <si>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</si>
  <si>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</si>
  <si>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</si>
  <si>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</si>
  <si>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</si>
  <si>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</si>
  <si>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</si>
  <si>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</si>
  <si>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</si>
  <si>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</si>
  <si>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</si>
  <si>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</si>
  <si>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</si>
  <si>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</si>
  <si>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</si>
  <si>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</si>
  <si>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</si>
  <si>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</si>
  <si>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</si>
  <si>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</si>
  <si>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</si>
  <si>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</si>
  <si>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</si>
  <si>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</si>
  <si>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</si>
  <si>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</si>
  <si>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</si>
  <si>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</si>
  <si>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</si>
  <si>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</si>
  <si>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</si>
  <si>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</si>
  <si>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</si>
  <si>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</si>
  <si>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</si>
  <si>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</si>
  <si>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</si>
  <si>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</si>
  <si>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</si>
  <si>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</si>
  <si>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</si>
  <si>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</si>
  <si>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</si>
  <si>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</si>
  <si>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</si>
  <si>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</si>
  <si>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</si>
  <si>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</si>
  <si>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</si>
  <si>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</si>
  <si>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</si>
  <si>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</si>
  <si>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</si>
  <si>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</si>
  <si>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</si>
  <si>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</si>
  <si>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</si>
  <si>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</si>
  <si>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</si>
  <si>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</si>
  <si>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</si>
  <si>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</si>
  <si>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</si>
  <si>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</si>
  <si>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</si>
  <si>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</si>
  <si>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</si>
  <si>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</si>
  <si>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</si>
  <si>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</si>
  <si>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</si>
  <si>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</si>
  <si>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</si>
  <si>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</si>
  <si>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</si>
  <si>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</si>
  <si>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</si>
  <si>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</si>
  <si>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</si>
  <si>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</si>
  <si>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</si>
  <si>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</si>
  <si>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</si>
  <si>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</si>
  <si>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</si>
  <si>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</si>
  <si>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</si>
  <si>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</si>
  <si>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</si>
  <si>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</si>
  <si>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</si>
  <si>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</si>
  <si>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</si>
  <si>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</si>
  <si>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</si>
  <si>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</si>
  <si>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</si>
  <si>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</si>
  <si>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</si>
  <si>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</si>
  <si>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</si>
  <si>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</si>
  <si>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</si>
  <si>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</si>
  <si>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</si>
  <si>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</si>
  <si>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</si>
  <si>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</si>
  <si>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</si>
  <si>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</si>
  <si>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</si>
  <si>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</si>
  <si>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</si>
  <si>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</si>
  <si>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</si>
  <si>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</si>
  <si>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</si>
  <si>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</si>
  <si>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</si>
  <si>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</si>
  <si>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</si>
  <si>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</si>
  <si>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</si>
  <si>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</si>
  <si>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</si>
  <si>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</si>
  <si>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</si>
  <si>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</si>
  <si>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</si>
  <si>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</si>
  <si>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</si>
  <si>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</si>
  <si>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</si>
  <si>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</si>
  <si>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</si>
  <si>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</si>
  <si>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</si>
  <si>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</si>
  <si>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</si>
  <si>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</si>
  <si>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</si>
  <si>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</si>
  <si>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</si>
  <si>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</si>
  <si>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</si>
  <si>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</si>
  <si>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</si>
  <si>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</si>
  <si>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</si>
  <si>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</si>
  <si>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</si>
  <si>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</si>
  <si>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</si>
  <si>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</si>
  <si>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</si>
  <si>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</si>
  <si>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</si>
  <si>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</si>
  <si>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</si>
  <si>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</si>
  <si>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</si>
  <si>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</si>
  <si>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</si>
  <si>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</si>
  <si>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</si>
  <si>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</si>
  <si>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</si>
  <si>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</si>
  <si>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</si>
  <si>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</si>
  <si>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</si>
  <si>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</si>
  <si>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</si>
  <si>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</si>
  <si>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</si>
  <si>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</si>
  <si>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</si>
  <si>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</si>
  <si>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</si>
  <si>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</si>
  <si>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</si>
  <si>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</si>
  <si>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</si>
  <si>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</si>
  <si>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</si>
  <si>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</si>
  <si>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</si>
  <si>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</si>
  <si>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</si>
  <si>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</si>
  <si>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</si>
  <si>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</si>
  <si>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</si>
  <si>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</si>
  <si>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</si>
  <si>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</si>
  <si>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</si>
  <si>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</si>
  <si>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</si>
  <si>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</si>
  <si>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</si>
  <si>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</si>
  <si>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</si>
  <si>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</si>
  <si>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</si>
  <si>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</si>
  <si>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</si>
  <si>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</si>
  <si>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</si>
  <si>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</si>
  <si>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</si>
  <si>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</si>
  <si>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</si>
  <si>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</si>
  <si>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</si>
  <si>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</si>
  <si>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</si>
  <si>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</si>
  <si>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</si>
  <si>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</si>
  <si>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</si>
  <si>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</si>
  <si>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</si>
  <si>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</si>
  <si>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</si>
  <si>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</si>
  <si>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</si>
  <si>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</si>
  <si>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</si>
  <si>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</si>
  <si>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</si>
  <si>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</si>
  <si>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</si>
  <si>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</si>
  <si>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</si>
  <si>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</si>
  <si>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</si>
  <si>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</si>
  <si>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</si>
  <si>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</si>
  <si>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</si>
  <si>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</si>
  <si>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</si>
  <si>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</si>
  <si>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</si>
  <si>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</si>
  <si>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</si>
  <si>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</si>
  <si>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</si>
  <si>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</si>
  <si>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</si>
  <si>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</si>
  <si>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</si>
  <si>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</si>
  <si>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</si>
  <si>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</si>
  <si>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</si>
  <si>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</si>
  <si>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</si>
  <si>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</si>
  <si>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</si>
  <si>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</si>
  <si>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</si>
  <si>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</si>
  <si>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</si>
  <si>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</si>
  <si>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</si>
  <si>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</si>
  <si>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</si>
  <si>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</si>
  <si>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</si>
  <si>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</si>
  <si>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</si>
  <si>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</si>
  <si>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</si>
  <si>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</si>
  <si>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</si>
  <si>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</si>
  <si>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</si>
  <si>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</si>
  <si>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</si>
  <si>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</si>
  <si>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</si>
  <si>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</si>
  <si>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</si>
  <si>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</si>
  <si>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</si>
  <si>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</si>
  <si>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</si>
  <si>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</si>
  <si>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</si>
  <si>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</si>
  <si>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</si>
  <si>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</si>
  <si>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</si>
  <si>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</si>
  <si>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</si>
  <si>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</si>
  <si>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</si>
  <si>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</si>
  <si>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</si>
  <si>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</si>
  <si>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</si>
  <si>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</si>
  <si>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</si>
  <si>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</si>
  <si>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</si>
  <si>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</si>
  <si>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</si>
  <si>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</si>
  <si>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</si>
  <si>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</si>
  <si>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</si>
  <si>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</si>
  <si>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</si>
  <si>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</si>
  <si>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</si>
  <si>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</si>
  <si>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</si>
  <si>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</si>
  <si>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</si>
  <si>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</si>
  <si>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</si>
  <si>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</si>
  <si>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</si>
  <si>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</si>
  <si>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</si>
  <si>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</si>
  <si>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</si>
  <si>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</si>
  <si>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</si>
  <si>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</si>
  <si>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</si>
  <si>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</si>
  <si>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</si>
  <si>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</si>
  <si>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</si>
  <si>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</si>
  <si>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</si>
  <si>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</si>
  <si>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</si>
  <si>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</si>
  <si>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</si>
  <si>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</si>
  <si>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</si>
  <si>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</si>
  <si>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</si>
  <si>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</si>
  <si>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</si>
  <si>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</si>
  <si>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</si>
  <si>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</si>
  <si>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</si>
  <si>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</si>
  <si>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</si>
  <si>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</si>
  <si>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</si>
  <si>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</si>
  <si>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</si>
  <si>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</si>
  <si>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</si>
  <si>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</si>
  <si>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</si>
  <si>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</si>
  <si>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</si>
  <si>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</si>
  <si>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</si>
  <si>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</si>
  <si>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</si>
  <si>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</si>
  <si>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</si>
  <si>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</si>
  <si>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</si>
  <si>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</si>
  <si>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</si>
  <si>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</si>
  <si>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</si>
  <si>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</si>
  <si>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</si>
  <si>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</si>
  <si>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</si>
  <si>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</si>
  <si>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</si>
  <si>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</si>
  <si>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</si>
  <si>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</si>
  <si>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</si>
  <si>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</si>
  <si>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</si>
  <si>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</si>
  <si>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</si>
  <si>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</si>
  <si>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</si>
  <si>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</si>
  <si>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</si>
  <si>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</si>
  <si>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</si>
  <si>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</si>
  <si>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</si>
  <si>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</si>
  <si>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</si>
  <si>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</si>
  <si>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</si>
  <si>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</si>
  <si>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</si>
  <si>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</si>
  <si>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</si>
  <si>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</si>
  <si>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</si>
  <si>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</si>
  <si>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</si>
  <si>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</si>
  <si>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</si>
  <si>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</si>
  <si>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</si>
  <si>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</si>
  <si>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</si>
  <si>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</si>
  <si>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</si>
  <si>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</si>
  <si>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</si>
  <si>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</si>
  <si>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</si>
  <si>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</si>
  <si>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</si>
  <si>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</si>
  <si>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</si>
  <si>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</si>
  <si>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</si>
  <si>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</si>
  <si>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</si>
  <si>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</si>
  <si>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</si>
  <si>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</si>
  <si>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</si>
  <si>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</si>
  <si>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</si>
  <si>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</si>
  <si>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</si>
  <si>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</si>
  <si>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</si>
  <si>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</si>
  <si>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</si>
  <si>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</si>
  <si>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</si>
  <si>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</si>
  <si>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</si>
  <si>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</si>
  <si>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</si>
  <si>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</si>
  <si>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</si>
  <si>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</si>
  <si>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</si>
  <si>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</si>
  <si>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</si>
  <si>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</si>
  <si>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</si>
  <si>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</si>
  <si>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</si>
  <si>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</si>
  <si>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</si>
  <si>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</si>
  <si>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</si>
  <si>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</si>
  <si>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</si>
  <si>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</si>
  <si>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</si>
  <si>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</si>
  <si>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</si>
  <si>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</si>
  <si>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</si>
  <si>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</si>
  <si>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</si>
  <si>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</si>
  <si>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</si>
  <si>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</si>
  <si>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</si>
  <si>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</si>
  <si>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</si>
  <si>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</si>
  <si>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</si>
  <si>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</si>
  <si>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</si>
  <si>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</si>
  <si>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</si>
  <si>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</si>
  <si>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</si>
  <si>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</si>
  <si>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</si>
  <si>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</si>
  <si>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</si>
  <si>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</si>
  <si>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</si>
  <si>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</si>
  <si>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</si>
  <si>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</si>
  <si>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</si>
  <si>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</si>
  <si>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</si>
  <si>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</si>
  <si>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</si>
  <si>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</si>
  <si>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</si>
  <si>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</si>
  <si>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</si>
  <si>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</si>
  <si>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</si>
  <si>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</si>
  <si>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</si>
  <si>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</si>
  <si>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</si>
  <si>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</si>
  <si>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</si>
  <si>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</si>
  <si>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</si>
  <si>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</si>
  <si>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</si>
  <si>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</si>
  <si>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</si>
  <si>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</si>
  <si>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</si>
  <si>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</si>
  <si>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</si>
  <si>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</si>
  <si>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</si>
  <si>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</si>
  <si>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</si>
  <si>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</si>
  <si>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</si>
  <si>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</si>
  <si>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</si>
  <si>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</si>
  <si>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</si>
  <si>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</si>
  <si>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</si>
  <si>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</si>
  <si>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</si>
  <si>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</si>
  <si>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</si>
  <si>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</si>
  <si>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</si>
  <si>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</si>
  <si>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</si>
  <si>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</si>
  <si>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</si>
  <si>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</si>
  <si>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</si>
  <si>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</si>
  <si>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</si>
  <si>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</si>
  <si>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</si>
  <si>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</si>
  <si>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</si>
  <si>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</si>
  <si>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</si>
  <si>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</si>
  <si>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</si>
  <si>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</si>
  <si>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</si>
  <si>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</si>
  <si>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</si>
  <si>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</si>
  <si>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</si>
  <si>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</si>
  <si>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</si>
  <si>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</si>
  <si>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</si>
  <si>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</si>
  <si>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</si>
  <si>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</si>
  <si>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</si>
  <si>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</si>
  <si>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</si>
  <si>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</si>
  <si>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</si>
  <si>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</si>
  <si>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</si>
  <si>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</si>
  <si>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</si>
  <si>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</si>
  <si>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</si>
  <si>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</si>
  <si>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</si>
  <si>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</si>
  <si>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</si>
  <si>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</si>
  <si>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</si>
  <si>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</si>
  <si>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</si>
  <si>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</si>
  <si>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</si>
  <si>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</si>
  <si>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</si>
  <si>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</si>
  <si>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</si>
  <si>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</si>
  <si>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</si>
  <si>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</si>
  <si>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</si>
  <si>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</si>
  <si>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</si>
  <si>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</si>
  <si>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</si>
  <si>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</si>
  <si>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</si>
  <si>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</si>
  <si>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</si>
  <si>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</si>
  <si>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</si>
  <si>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</si>
  <si>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</si>
  <si>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</si>
  <si>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</si>
  <si>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</si>
  <si>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</si>
  <si>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</si>
  <si>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</si>
  <si>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</si>
  <si>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</si>
  <si>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</si>
  <si>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</si>
  <si>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</si>
  <si>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</si>
  <si>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</si>
  <si>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</si>
  <si>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</si>
  <si>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</si>
  <si>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</si>
  <si>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</si>
  <si>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</si>
  <si>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</si>
  <si>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</si>
  <si>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</si>
  <si>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</si>
  <si>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</si>
  <si>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</si>
  <si>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</si>
  <si>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</si>
  <si>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</si>
  <si>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</si>
  <si>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</si>
  <si>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</si>
  <si>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</si>
  <si>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</si>
  <si>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</si>
  <si>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</si>
  <si>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</si>
  <si>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</si>
  <si>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</si>
  <si>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</si>
  <si>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</si>
  <si>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</si>
  <si>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</si>
  <si>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</si>
  <si>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</si>
  <si>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</si>
  <si>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</si>
  <si>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</si>
  <si>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</si>
  <si>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</si>
  <si>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</si>
  <si>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</si>
  <si>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</si>
  <si>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</si>
  <si>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</si>
  <si>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</si>
  <si>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</si>
  <si>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</si>
  <si>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</si>
  <si>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</si>
  <si>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</si>
  <si>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</si>
  <si>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</si>
  <si>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</si>
  <si>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</si>
  <si>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</si>
  <si>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</si>
  <si>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</si>
  <si>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</si>
  <si>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</si>
  <si>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</si>
  <si>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</si>
  <si>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</si>
  <si>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</si>
  <si>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</si>
  <si>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</si>
  <si>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</si>
  <si>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</si>
  <si>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</si>
  <si>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</si>
  <si>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</si>
  <si>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</si>
  <si>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</si>
  <si>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</si>
  <si>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</si>
  <si>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</si>
  <si>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</si>
  <si>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</si>
  <si>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</si>
  <si>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</si>
  <si>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</si>
  <si>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</si>
  <si>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</si>
  <si>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</si>
  <si>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</si>
  <si>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</si>
  <si>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</si>
  <si>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</si>
  <si>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</si>
  <si>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</si>
  <si>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</si>
  <si>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</si>
  <si>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</si>
  <si>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</si>
  <si>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</si>
  <si>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</si>
  <si>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</si>
  <si>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</si>
  <si>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</si>
  <si>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</si>
  <si>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</si>
  <si>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</si>
  <si>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</si>
  <si>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</si>
  <si>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</si>
  <si>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</si>
  <si>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</si>
  <si>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</si>
  <si>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</si>
  <si>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</si>
  <si>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</si>
  <si>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</si>
  <si>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</si>
  <si>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</si>
  <si>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</si>
  <si>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</si>
  <si>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</si>
  <si>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</si>
  <si>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</si>
  <si>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</si>
  <si>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</si>
  <si>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</si>
  <si>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</si>
  <si>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</si>
  <si>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</si>
  <si>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</si>
  <si>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</si>
  <si>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</si>
  <si>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</si>
  <si>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</si>
  <si>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</si>
  <si>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</si>
  <si>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</si>
  <si>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</si>
  <si>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</si>
  <si>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</si>
  <si>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</si>
  <si>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</si>
  <si>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</si>
  <si>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</si>
  <si>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</si>
  <si>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</si>
  <si>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</si>
  <si>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</si>
  <si>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</si>
  <si>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</si>
  <si>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</si>
  <si>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</si>
  <si>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</si>
  <si>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</si>
  <si>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</si>
  <si>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</si>
  <si>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</si>
  <si>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</si>
  <si>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</si>
  <si>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</si>
  <si>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</si>
  <si>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</si>
  <si>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</si>
  <si>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</si>
  <si>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</si>
  <si>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</si>
  <si>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</si>
  <si>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</si>
  <si>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</si>
  <si>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</si>
  <si>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</si>
  <si>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</si>
  <si>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</si>
  <si>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</si>
  <si>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</si>
  <si>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</si>
  <si>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</si>
  <si>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</si>
  <si>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</si>
  <si>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</si>
  <si>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</si>
  <si>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</si>
  <si>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</si>
  <si>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</si>
  <si>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</si>
  <si>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</si>
  <si>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</si>
  <si>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</si>
  <si>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</si>
  <si>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</si>
  <si>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</si>
  <si>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</si>
  <si>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</si>
  <si>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</si>
  <si>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</si>
  <si>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</si>
  <si>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</si>
  <si>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</si>
  <si>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</si>
  <si>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</si>
  <si>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</si>
  <si>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</si>
  <si>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</si>
  <si>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</si>
  <si>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</si>
  <si>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</si>
  <si>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</si>
  <si>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</si>
  <si>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</si>
  <si>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</si>
  <si>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</si>
  <si>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</si>
  <si>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</si>
  <si>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</si>
  <si>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</si>
  <si>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</si>
  <si>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</si>
  <si>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</si>
  <si>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</si>
  <si>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</si>
  <si>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</si>
  <si>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</si>
  <si>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</si>
  <si>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</si>
  <si>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</si>
  <si>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</si>
  <si>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</si>
  <si>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</si>
  <si>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</si>
  <si>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</si>
  <si>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</si>
  <si>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</si>
  <si>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</si>
  <si>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</si>
  <si>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</si>
  <si>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</si>
  <si>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</si>
  <si>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</si>
  <si>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</si>
  <si>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</si>
  <si>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</si>
  <si>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</si>
  <si>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</si>
  <si>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</si>
  <si>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</si>
  <si>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</si>
  <si>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</si>
  <si>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</si>
  <si>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</si>
  <si>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</si>
  <si>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</si>
  <si>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</si>
  <si>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</si>
  <si>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</si>
  <si>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</si>
  <si>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</si>
  <si>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</si>
  <si>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</si>
  <si>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</si>
  <si>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</si>
  <si>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</si>
  <si>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</si>
  <si>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</si>
  <si>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</si>
  <si>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</si>
  <si>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</si>
  <si>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</si>
  <si>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</si>
  <si>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</si>
  <si>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</si>
  <si>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</si>
  <si>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</si>
  <si>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</si>
  <si>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</si>
  <si>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</si>
  <si>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</si>
  <si>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</si>
  <si>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</si>
  <si>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</si>
  <si>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</si>
  <si>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</si>
  <si>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</si>
  <si>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</si>
  <si>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</si>
  <si>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</si>
  <si>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</si>
  <si>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</si>
  <si>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</si>
  <si>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</si>
  <si>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</si>
  <si>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</si>
  <si>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</si>
  <si>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</si>
  <si>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</si>
  <si>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</si>
  <si>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</si>
  <si>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</si>
  <si>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</si>
  <si>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</si>
  <si>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</si>
  <si>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</si>
  <si>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</si>
  <si>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</si>
  <si>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</si>
  <si>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</si>
  <si>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</si>
  <si>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</si>
  <si>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</si>
  <si>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</si>
  <si>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</si>
  <si>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</si>
  <si>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</si>
  <si>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</si>
  <si>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</si>
  <si>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</si>
  <si>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</si>
  <si>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</si>
  <si>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</si>
  <si>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</si>
  <si>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</si>
  <si>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</si>
  <si>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</si>
  <si>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</si>
  <si>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</si>
  <si>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</si>
  <si>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</si>
  <si>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</si>
  <si>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</si>
  <si>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</si>
  <si>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</si>
  <si>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</si>
  <si>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</si>
  <si>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</si>
  <si>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</si>
  <si>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</si>
  <si>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</si>
  <si>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</si>
  <si>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</si>
  <si>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</si>
  <si>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</si>
  <si>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</si>
  <si>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</si>
  <si>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</si>
  <si>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</si>
  <si>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</si>
  <si>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</si>
  <si>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</si>
  <si>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</si>
  <si>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</si>
  <si>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</si>
  <si>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</si>
  <si>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</si>
  <si>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</si>
  <si>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</si>
  <si>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</si>
  <si>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</si>
  <si>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</si>
  <si>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</si>
  <si>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</si>
  <si>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</si>
  <si>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</si>
  <si>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</si>
  <si>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</si>
  <si>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</si>
  <si>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</si>
  <si>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</si>
  <si>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</si>
  <si>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</si>
  <si>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</si>
  <si>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</si>
  <si>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</si>
  <si>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</si>
  <si>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</si>
  <si>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</si>
  <si>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</si>
  <si>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</si>
  <si>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</si>
  <si>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</si>
  <si>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</si>
  <si>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</si>
  <si>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</si>
  <si>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</si>
  <si>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</si>
  <si>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</si>
  <si>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</si>
  <si>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</si>
  <si>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</si>
  <si>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</si>
  <si>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</si>
  <si>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</si>
  <si>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</si>
  <si>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</si>
  <si>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</si>
  <si>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</si>
  <si>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</si>
  <si>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</si>
  <si>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</si>
  <si>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</si>
  <si>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</si>
  <si>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</si>
  <si>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</si>
  <si>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</si>
  <si>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</si>
  <si>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</si>
  <si>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</si>
  <si>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</si>
  <si>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</si>
  <si>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</si>
  <si>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</si>
  <si>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</si>
  <si>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</si>
  <si>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</si>
  <si>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</si>
  <si>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</si>
  <si>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</si>
  <si>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</si>
  <si>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</si>
  <si>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</si>
  <si>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</si>
  <si>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</si>
  <si>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</si>
  <si>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</si>
  <si>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</si>
  <si>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</si>
  <si>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</si>
  <si>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</si>
  <si>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</si>
  <si>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</si>
  <si>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</si>
  <si>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</si>
  <si>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</si>
  <si>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</si>
  <si>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</si>
  <si>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</si>
  <si>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</si>
  <si>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</si>
  <si>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</si>
  <si>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</si>
  <si>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</si>
  <si>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</si>
  <si>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</si>
  <si>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</si>
  <si>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</si>
  <si>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</si>
  <si>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</si>
  <si>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</si>
  <si>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</si>
  <si>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</si>
  <si>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</si>
  <si>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</si>
  <si>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</si>
  <si>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</si>
  <si>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</si>
  <si>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</si>
  <si>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</si>
  <si>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</si>
  <si>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</si>
  <si>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</si>
  <si>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</si>
  <si>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</si>
  <si>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</si>
  <si>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</si>
  <si>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</si>
  <si>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</si>
  <si>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</si>
  <si>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</si>
  <si>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</si>
  <si>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</si>
  <si>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</si>
  <si>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</si>
  <si>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</si>
  <si>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</si>
  <si>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</si>
  <si>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</si>
  <si>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</si>
  <si>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</si>
  <si>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</si>
  <si>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</si>
  <si>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</si>
  <si>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</si>
  <si>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</si>
  <si>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</si>
  <si>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</si>
  <si>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</si>
  <si>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</si>
  <si>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</si>
  <si>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</si>
  <si>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</si>
  <si>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</si>
  <si>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</si>
  <si>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</si>
  <si>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</si>
  <si>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</si>
  <si>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</si>
  <si>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</si>
  <si>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</si>
  <si>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</si>
  <si>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</si>
  <si>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</si>
  <si>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</si>
  <si>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</si>
  <si>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</si>
  <si>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</si>
  <si>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</si>
  <si>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</si>
  <si>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</si>
  <si>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</si>
  <si>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</si>
  <si>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</si>
  <si>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</si>
  <si>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</si>
  <si>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</si>
  <si>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</si>
  <si>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</si>
  <si>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</si>
  <si>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</si>
  <si>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</si>
  <si>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</si>
  <si>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</si>
  <si>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</si>
  <si>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</si>
  <si>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</si>
  <si>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</si>
  <si>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</si>
  <si>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</si>
  <si>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</si>
  <si>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</si>
  <si>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</si>
  <si>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</si>
  <si>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</si>
  <si>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</si>
  <si>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</si>
  <si>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</si>
  <si>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</si>
  <si>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</si>
  <si>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</si>
  <si>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</si>
  <si>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</si>
  <si>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</si>
  <si>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</si>
  <si>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</si>
  <si>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</si>
  <si>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</si>
  <si>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</si>
  <si>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</si>
  <si>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</si>
  <si>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</si>
  <si>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</si>
  <si>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</si>
  <si>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</si>
  <si>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</si>
  <si>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</si>
  <si>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</si>
  <si>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</si>
  <si>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</si>
  <si>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</si>
  <si>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</si>
  <si>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</si>
  <si>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</si>
  <si>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</si>
  <si>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</si>
  <si>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</si>
  <si>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</si>
  <si>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</si>
  <si>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</si>
  <si>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</si>
  <si>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</si>
  <si>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</si>
  <si>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</si>
  <si>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</si>
  <si>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</si>
  <si>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</si>
  <si>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</si>
  <si>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</si>
  <si>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</si>
  <si>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</si>
  <si>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</si>
  <si>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</si>
  <si>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</si>
  <si>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</si>
  <si>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</si>
  <si>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</si>
  <si>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</si>
  <si>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</si>
  <si>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</si>
  <si>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</si>
  <si>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</si>
  <si>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</si>
  <si>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</si>
  <si>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</si>
  <si>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</si>
  <si>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</si>
  <si>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</si>
  <si>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</si>
  <si>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</si>
  <si>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</si>
  <si>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</si>
  <si>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</si>
  <si>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</si>
  <si>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</si>
  <si>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</si>
  <si>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</si>
  <si>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</si>
  <si>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</si>
  <si>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</si>
  <si>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</si>
  <si>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</si>
  <si>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</si>
  <si>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</si>
  <si>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</si>
  <si>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</si>
  <si>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</si>
  <si>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</si>
  <si>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</si>
  <si>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</si>
  <si>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</si>
  <si>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</si>
  <si>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</si>
  <si>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</si>
  <si>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</si>
  <si>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</si>
  <si>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</si>
  <si>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</si>
  <si>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</si>
  <si>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</si>
  <si>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</si>
  <si>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</si>
  <si>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</si>
  <si>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</si>
  <si>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</si>
  <si>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</si>
  <si>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</si>
  <si>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</si>
  <si>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</si>
  <si>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</si>
  <si>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</si>
  <si>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</si>
  <si>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</si>
  <si>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</si>
  <si>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</si>
  <si>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</si>
  <si>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</si>
  <si>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</si>
  <si>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</si>
  <si>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</si>
  <si>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</si>
  <si>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</si>
  <si>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</si>
  <si>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</si>
  <si>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</si>
  <si>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</si>
  <si>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</si>
  <si>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</si>
  <si>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</si>
  <si>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</si>
  <si>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</si>
  <si>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</si>
  <si>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</si>
  <si>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</si>
  <si>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</si>
  <si>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</si>
  <si>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</si>
  <si>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</si>
  <si>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</si>
  <si>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</si>
  <si>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</si>
  <si>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</si>
  <si>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</si>
  <si>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</si>
  <si>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</si>
  <si>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</si>
  <si>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</si>
  <si>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</si>
  <si>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</si>
  <si>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</si>
  <si>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</si>
  <si>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</si>
  <si>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</si>
  <si>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</si>
  <si>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</si>
  <si>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</si>
  <si>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</si>
  <si>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</si>
  <si>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</si>
  <si>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</si>
  <si>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</si>
  <si>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</si>
  <si>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</si>
  <si>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</si>
  <si>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</si>
  <si>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</si>
  <si>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</si>
  <si>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</si>
  <si>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</si>
  <si>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</si>
  <si>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</si>
  <si>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</si>
  <si>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</si>
  <si>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</si>
  <si>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</si>
  <si>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</si>
  <si>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</si>
  <si>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</si>
  <si>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</si>
  <si>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</si>
  <si>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</si>
  <si>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</si>
  <si>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</si>
  <si>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</si>
  <si>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</si>
  <si>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</si>
  <si>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</si>
  <si>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</si>
  <si>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</si>
  <si>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</si>
  <si>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</si>
  <si>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</si>
  <si>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</si>
  <si>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</si>
  <si>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</si>
  <si>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</si>
  <si>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</si>
  <si>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</si>
  <si>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</si>
  <si>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</si>
  <si>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</si>
  <si>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</si>
  <si>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</si>
  <si>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</si>
  <si>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</si>
  <si>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</si>
  <si>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</si>
  <si>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</si>
  <si>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</si>
  <si>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</si>
  <si>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</si>
  <si>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</si>
  <si>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</si>
  <si>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</si>
  <si>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</si>
  <si>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</si>
  <si>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</si>
  <si>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</si>
  <si>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</si>
  <si>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</si>
  <si>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</si>
  <si>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</si>
  <si>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</si>
  <si>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</si>
  <si>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</si>
  <si>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</si>
  <si>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</si>
  <si>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</si>
  <si>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</si>
  <si>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</si>
  <si>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</si>
  <si>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</si>
  <si>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</si>
  <si>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</si>
  <si>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</si>
  <si>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</si>
  <si>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</si>
  <si>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</si>
  <si>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</si>
  <si>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</si>
  <si>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</si>
  <si>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</si>
  <si>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</si>
  <si>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</si>
  <si>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</si>
  <si>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</si>
  <si>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</si>
  <si>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</si>
  <si>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</si>
  <si>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</si>
  <si>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</si>
  <si>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</si>
  <si>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</si>
  <si>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</si>
  <si>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</si>
  <si>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</si>
  <si>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</si>
  <si>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</si>
  <si>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</si>
  <si>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</si>
  <si>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</si>
  <si>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</si>
  <si>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</si>
  <si>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</si>
  <si>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</si>
  <si>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</si>
  <si>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</si>
  <si>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</si>
  <si>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</si>
  <si>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</si>
  <si>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</si>
  <si>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</si>
  <si>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</si>
  <si>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</si>
  <si>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</si>
  <si>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</si>
  <si>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</si>
  <si>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</si>
  <si>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</si>
  <si>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</si>
  <si>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</si>
  <si>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</si>
  <si>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</si>
  <si>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</si>
  <si>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</si>
  <si>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</si>
  <si>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</si>
  <si>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</si>
  <si>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</si>
  <si>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</si>
  <si>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</si>
  <si>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</si>
  <si>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</si>
  <si>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</si>
  <si>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</si>
  <si>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</si>
  <si>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</si>
  <si>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</si>
  <si>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</si>
  <si>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</si>
  <si>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</si>
  <si>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</si>
  <si>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</si>
  <si>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</si>
  <si>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</si>
  <si>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</si>
  <si>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</si>
  <si>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</si>
  <si>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</si>
  <si>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</si>
  <si>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</si>
  <si>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</si>
  <si>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</si>
  <si>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</si>
  <si>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</si>
  <si>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</si>
  <si>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</si>
  <si>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</si>
  <si>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</si>
  <si>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</si>
  <si>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</si>
  <si>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</si>
  <si>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</si>
  <si>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</si>
  <si>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</si>
  <si>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</si>
  <si>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</si>
  <si>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</si>
  <si>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</si>
  <si>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</si>
  <si>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</si>
  <si>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</si>
  <si>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</si>
  <si>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</si>
  <si>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</si>
  <si>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</si>
  <si>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</si>
  <si>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</si>
  <si>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</si>
  <si>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</si>
  <si>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</si>
  <si>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</si>
  <si>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</si>
  <si>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</si>
  <si>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</si>
  <si>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</si>
  <si>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</si>
  <si>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</si>
  <si>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</si>
  <si>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</si>
  <si>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</si>
  <si>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</si>
  <si>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</si>
  <si>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</si>
  <si>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</si>
  <si>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</si>
  <si>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</si>
  <si>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</si>
  <si>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</si>
  <si>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</si>
  <si>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</si>
  <si>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</si>
  <si>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</si>
  <si>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</si>
  <si>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</si>
  <si>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</si>
  <si>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</si>
  <si>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</si>
  <si>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</si>
  <si>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</si>
  <si>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</si>
  <si>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</si>
  <si>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</si>
  <si>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</si>
  <si>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</si>
  <si>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</si>
  <si>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</si>
  <si>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</si>
  <si>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</si>
  <si>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</si>
  <si>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</si>
  <si>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</si>
  <si>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</si>
  <si>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</si>
  <si>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</si>
  <si>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</si>
  <si>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</si>
  <si>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</si>
  <si>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</si>
  <si>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</si>
  <si>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</si>
  <si>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</si>
  <si>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</si>
  <si>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</si>
  <si>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</si>
  <si>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</si>
  <si>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</si>
  <si>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</si>
  <si>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</si>
  <si>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</si>
  <si>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</si>
  <si>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</si>
  <si>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</si>
  <si>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</si>
  <si>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</si>
  <si>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</si>
  <si>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</si>
  <si>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</si>
  <si>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</si>
  <si>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</si>
  <si>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</si>
  <si>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</si>
  <si>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</si>
  <si>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</si>
  <si>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</si>
  <si>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</si>
  <si>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</si>
  <si>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</si>
  <si>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</si>
  <si>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</si>
  <si>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</si>
  <si>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</si>
  <si>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</si>
  <si>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</si>
  <si>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</si>
  <si>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</si>
  <si>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</si>
  <si>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</si>
  <si>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</si>
  <si>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</si>
  <si>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</si>
  <si>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</si>
  <si>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</si>
  <si>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</si>
  <si>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</si>
  <si>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</si>
  <si>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</si>
  <si>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</si>
  <si>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</si>
  <si>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</si>
  <si>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</si>
  <si>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</si>
  <si>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</si>
  <si>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</si>
  <si>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</si>
  <si>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</si>
  <si>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</si>
  <si>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</si>
  <si>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</si>
  <si>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</si>
  <si>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</si>
  <si>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</si>
  <si>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</si>
  <si>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</si>
  <si>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</si>
  <si>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</si>
  <si>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</si>
  <si>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</si>
  <si>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</si>
  <si>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</si>
  <si>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</si>
  <si>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</si>
  <si>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</si>
  <si>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</si>
  <si>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</si>
  <si>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</si>
  <si>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</si>
  <si>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</si>
  <si>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</si>
  <si>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</si>
  <si>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</si>
  <si>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</si>
  <si>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</si>
  <si>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</si>
  <si>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</si>
  <si>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</si>
  <si>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</si>
  <si>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</si>
  <si>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</si>
  <si>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</si>
  <si>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</si>
  <si>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</si>
  <si>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</si>
  <si>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</si>
  <si>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</si>
  <si>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</si>
  <si>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</si>
  <si>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</si>
  <si>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</si>
  <si>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</si>
  <si>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</si>
  <si>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</si>
  <si>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</si>
  <si>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</si>
  <si>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</si>
  <si>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</si>
  <si>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</si>
  <si>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</si>
  <si>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</si>
  <si>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</si>
  <si>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</si>
  <si>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</si>
  <si>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</si>
  <si>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</si>
  <si>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</si>
  <si>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</si>
  <si>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</si>
  <si>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</si>
  <si>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</si>
  <si>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</si>
  <si>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</si>
  <si>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</si>
  <si>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</si>
  <si>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</si>
  <si>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</si>
  <si>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</si>
  <si>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</si>
  <si>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</si>
  <si>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</si>
  <si>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</si>
  <si>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</si>
  <si>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</si>
  <si>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</si>
  <si>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</si>
  <si>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</si>
  <si>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</si>
  <si>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</si>
  <si>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</si>
  <si>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</si>
  <si>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</si>
  <si>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</si>
  <si>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</si>
  <si>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</si>
  <si>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</si>
  <si>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</si>
  <si>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</si>
  <si>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</si>
  <si>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</si>
  <si>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</si>
  <si>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</si>
  <si>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</si>
  <si>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</si>
  <si>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</si>
  <si>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</si>
  <si>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</si>
  <si>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</si>
  <si>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</si>
  <si>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</si>
  <si>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</si>
  <si>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</si>
  <si>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</si>
  <si>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</si>
  <si>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</si>
  <si>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</si>
  <si>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</si>
  <si>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</si>
  <si>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</si>
  <si>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</si>
  <si>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</si>
  <si>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</si>
  <si>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</si>
  <si>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</si>
  <si>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</si>
  <si>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</si>
  <si>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</si>
  <si>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</si>
  <si>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</si>
  <si>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</si>
  <si>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</si>
  <si>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</si>
  <si>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</si>
  <si>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</si>
  <si>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</si>
  <si>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</si>
  <si>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</si>
  <si>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</si>
  <si>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</si>
  <si>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</si>
  <si>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</si>
  <si>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</si>
  <si>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</si>
  <si>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</si>
  <si>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</si>
  <si>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</si>
  <si>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</si>
  <si>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</si>
  <si>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</si>
  <si>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</si>
  <si>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</si>
  <si>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</si>
  <si>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</si>
  <si>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</si>
  <si>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</si>
  <si>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</si>
  <si>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</si>
  <si>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</si>
  <si>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</si>
  <si>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</si>
  <si>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</si>
  <si>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</si>
  <si>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</si>
  <si>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</si>
  <si>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</si>
  <si>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</si>
  <si>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</si>
  <si>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</si>
  <si>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</si>
  <si>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</si>
  <si>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</si>
  <si>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</si>
  <si>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</si>
  <si>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</si>
  <si>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</si>
  <si>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</si>
  <si>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</si>
  <si>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</si>
  <si>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</si>
  <si>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</si>
  <si>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</si>
  <si>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</si>
  <si>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</si>
  <si>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</si>
  <si>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</si>
  <si>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</si>
  <si>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</si>
  <si>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</si>
  <si>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</si>
  <si>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</si>
  <si>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</si>
  <si>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</si>
  <si>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</si>
  <si>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</si>
  <si>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</si>
  <si>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</si>
  <si>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</si>
  <si>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</si>
  <si>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</si>
  <si>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</si>
  <si>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</si>
  <si>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</si>
  <si>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</si>
  <si>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</si>
  <si>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</si>
  <si>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</si>
  <si>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</si>
  <si>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</si>
  <si>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</si>
  <si>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</si>
  <si>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</si>
  <si>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</si>
  <si>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</si>
  <si>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</si>
  <si>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</si>
  <si>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</si>
  <si>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</si>
  <si>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</si>
  <si>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</si>
  <si>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</si>
  <si>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</si>
  <si>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</si>
  <si>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</si>
  <si>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</si>
  <si>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</si>
  <si>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</si>
  <si>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</si>
  <si>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</si>
  <si>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</si>
  <si>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</si>
  <si>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</si>
  <si>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</si>
  <si>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</si>
  <si>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</si>
  <si>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</si>
  <si>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</si>
  <si>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</si>
  <si>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</si>
  <si>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</si>
  <si>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</si>
  <si>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</si>
  <si>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</si>
  <si>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</si>
  <si>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</si>
  <si>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</si>
  <si>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</si>
  <si>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</si>
  <si>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</si>
  <si>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</si>
  <si>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</si>
  <si>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</si>
  <si>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</si>
  <si>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</si>
  <si>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</si>
  <si>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</si>
  <si>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</si>
  <si>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</si>
  <si>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</si>
  <si>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</si>
  <si>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</si>
  <si>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</si>
  <si>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</si>
  <si>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</si>
  <si>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</si>
  <si>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</si>
  <si>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</si>
  <si>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</si>
  <si>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</si>
  <si>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</si>
  <si>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</si>
  <si>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</si>
  <si>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</si>
  <si>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</si>
  <si>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</si>
  <si>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</si>
  <si>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</si>
  <si>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</si>
  <si>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</si>
  <si>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</si>
  <si>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</si>
  <si>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</si>
  <si>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</si>
  <si>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</si>
  <si>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</si>
  <si>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</si>
  <si>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</si>
  <si>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</si>
  <si>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</si>
  <si>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</si>
  <si>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</si>
  <si>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</si>
  <si>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</si>
  <si>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</si>
  <si>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</si>
  <si>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</si>
  <si>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</si>
  <si>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</si>
  <si>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</si>
  <si>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</si>
  <si>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</si>
  <si>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</si>
  <si>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</si>
  <si>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</si>
  <si>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</si>
  <si>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</si>
  <si>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</si>
  <si>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</si>
  <si>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</si>
  <si>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</si>
  <si>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</si>
  <si>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</si>
  <si>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</si>
  <si>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</si>
  <si>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</si>
  <si>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</si>
  <si>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</si>
  <si>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</si>
  <si>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</si>
  <si>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</si>
  <si>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</si>
  <si>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</si>
  <si>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</si>
  <si>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</si>
  <si>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</si>
  <si>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</si>
  <si>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</si>
  <si>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</si>
  <si>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</si>
  <si>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</si>
  <si>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</si>
  <si>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</si>
  <si>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</si>
  <si>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</si>
  <si>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</si>
  <si>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</si>
  <si>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</si>
  <si>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</si>
  <si>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</si>
  <si>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</si>
  <si>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</si>
  <si>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</si>
  <si>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</si>
  <si>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</si>
  <si>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</si>
  <si>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</si>
  <si>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</si>
  <si>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</si>
  <si>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</si>
  <si>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</si>
  <si>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</si>
  <si>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</si>
  <si>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</si>
  <si>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</si>
  <si>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</si>
  <si>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</si>
  <si>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</si>
  <si>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</si>
  <si>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</si>
  <si>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</si>
  <si>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</si>
  <si>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</si>
  <si>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</si>
  <si>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</si>
  <si>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</si>
  <si>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</si>
  <si>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</si>
  <si>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</si>
  <si>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</si>
  <si>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</si>
  <si>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</si>
  <si>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</si>
  <si>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</si>
  <si>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</si>
  <si>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</si>
  <si>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</si>
  <si>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</si>
  <si>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</si>
  <si>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</si>
  <si>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</si>
  <si>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</si>
  <si>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</si>
  <si>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</si>
  <si>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</si>
  <si>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</si>
  <si>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</si>
  <si>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</si>
  <si>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</si>
  <si>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</si>
  <si>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</si>
  <si>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</si>
  <si>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</si>
  <si>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</si>
  <si>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</si>
  <si>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</si>
  <si>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</si>
  <si>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</si>
  <si>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</si>
  <si>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</si>
  <si>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</si>
  <si>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</si>
  <si>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</si>
  <si>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</si>
  <si>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</si>
  <si>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</si>
  <si>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</si>
  <si>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</si>
  <si>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</si>
  <si>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</si>
  <si>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</si>
  <si>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</si>
  <si>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</si>
  <si>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</si>
  <si>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</si>
  <si>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</si>
  <si>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</si>
  <si>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</si>
  <si>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</si>
  <si>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</si>
  <si>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</si>
  <si>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</si>
  <si>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</si>
  <si>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</si>
  <si>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</si>
  <si>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</si>
  <si>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</si>
  <si>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</si>
  <si>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</si>
  <si>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</si>
  <si>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</si>
  <si>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</si>
  <si>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</si>
  <si>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</si>
  <si>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</si>
  <si>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</si>
  <si>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</si>
  <si>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</si>
  <si>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</si>
  <si>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</si>
  <si>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</si>
  <si>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</si>
  <si>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</si>
  <si>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</si>
  <si>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</si>
  <si>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</si>
  <si>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</si>
  <si>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</si>
  <si>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</si>
  <si>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</si>
  <si>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</si>
  <si>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</si>
  <si>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</si>
  <si>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</si>
  <si>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</si>
  <si>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</si>
  <si>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</si>
  <si>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</si>
  <si>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</si>
  <si>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</si>
  <si>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</si>
  <si>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</si>
  <si>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</si>
  <si>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</si>
  <si>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</si>
  <si>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</si>
  <si>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</si>
  <si>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</si>
  <si>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</si>
  <si>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</si>
  <si>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</si>
  <si>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</si>
  <si>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</si>
  <si>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</si>
  <si>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</si>
  <si>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</si>
  <si>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</si>
  <si>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</si>
  <si>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</si>
  <si>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</si>
  <si>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</si>
  <si>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</si>
  <si>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</si>
  <si>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</si>
  <si>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</si>
  <si>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</si>
  <si>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</si>
  <si>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</si>
  <si>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</si>
  <si>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</si>
  <si>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</si>
  <si>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</si>
  <si>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</si>
  <si>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</si>
  <si>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</si>
  <si>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</si>
  <si>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</si>
  <si>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</si>
  <si>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</si>
  <si>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</si>
  <si>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</si>
  <si>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</si>
  <si>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</si>
  <si>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</si>
  <si>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</si>
  <si>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</si>
  <si>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</si>
  <si>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</si>
  <si>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</si>
  <si>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</si>
  <si>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</si>
  <si>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</si>
  <si>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</si>
  <si>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</si>
  <si>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</si>
  <si>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</si>
  <si>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</si>
  <si>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</si>
  <si>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</si>
  <si>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</si>
  <si>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</si>
  <si>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</si>
  <si>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</si>
  <si>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</si>
  <si>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</si>
  <si>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</si>
  <si>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</si>
  <si>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</si>
  <si>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</si>
  <si>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</si>
  <si>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</si>
  <si>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</si>
  <si>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</si>
  <si>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</si>
  <si>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</si>
  <si>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</si>
  <si>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</si>
  <si>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</si>
  <si>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</si>
  <si>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</si>
  <si>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</si>
  <si>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</si>
  <si>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</si>
  <si>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</si>
  <si>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</si>
  <si>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</si>
  <si>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</si>
  <si>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</si>
  <si>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</si>
  <si>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</si>
  <si>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</si>
  <si>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</si>
  <si>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</si>
  <si>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</si>
  <si>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</si>
  <si>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</si>
  <si>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</si>
  <si>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</si>
  <si>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</si>
  <si>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</si>
  <si>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</si>
  <si>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</si>
  <si>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</si>
  <si>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</si>
  <si>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</si>
  <si>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</si>
  <si>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</si>
  <si>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</si>
  <si>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</si>
  <si>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</si>
  <si>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</si>
  <si>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</si>
  <si>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</si>
  <si>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</si>
  <si>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</si>
  <si>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</si>
  <si>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</si>
  <si>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</si>
  <si>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</si>
  <si>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</si>
  <si>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</si>
  <si>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</si>
  <si>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</si>
  <si>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</si>
  <si>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</si>
  <si>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</si>
  <si>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</si>
  <si>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</si>
  <si>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</si>
  <si>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</si>
  <si>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</si>
  <si>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</si>
  <si>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</si>
  <si>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</si>
  <si>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</si>
  <si>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</si>
  <si>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</si>
  <si>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</si>
  <si>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</si>
  <si>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</si>
  <si>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</si>
  <si>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</si>
  <si>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</si>
  <si>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</si>
  <si>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</si>
  <si>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</si>
  <si>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</si>
  <si>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</si>
  <si>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</si>
  <si>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</si>
  <si>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</si>
  <si>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</si>
  <si>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</si>
  <si>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</si>
  <si>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</si>
  <si>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</si>
  <si>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</si>
  <si>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</si>
  <si>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</si>
  <si>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</si>
  <si>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</si>
  <si>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</si>
  <si>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</si>
  <si>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</si>
  <si>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</si>
  <si>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</si>
  <si>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</si>
  <si>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</si>
  <si>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</si>
  <si>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</si>
  <si>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</si>
  <si>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</si>
  <si>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</si>
  <si>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</si>
  <si>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</si>
  <si>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</si>
  <si>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</si>
  <si>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</si>
  <si>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</si>
  <si>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</si>
  <si>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</si>
  <si>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</si>
  <si>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</si>
  <si>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</si>
  <si>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</si>
  <si>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</si>
  <si>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</si>
  <si>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</si>
  <si>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</si>
  <si>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</si>
  <si>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</si>
  <si>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</si>
  <si>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</si>
  <si>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</si>
  <si>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</si>
  <si>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</si>
  <si>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</si>
  <si>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</si>
  <si>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</si>
  <si>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</si>
  <si>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</si>
  <si>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</si>
  <si>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</si>
  <si>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</si>
  <si>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</si>
  <si>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</si>
  <si>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</si>
  <si>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</si>
  <si>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</si>
  <si>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</si>
  <si>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</si>
  <si>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</si>
  <si>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</si>
  <si>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</si>
  <si>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</si>
  <si>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</si>
  <si>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</si>
  <si>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</si>
  <si>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</si>
  <si>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</si>
  <si>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</si>
  <si>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</si>
  <si>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</si>
  <si>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</si>
  <si>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</si>
  <si>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</si>
  <si>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</si>
  <si>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</si>
  <si>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</si>
  <si>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</si>
  <si>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</si>
  <si>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</si>
  <si>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</si>
  <si>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</si>
  <si>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</si>
  <si>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</si>
  <si>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</si>
  <si>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</si>
  <si>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</si>
  <si>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</si>
  <si>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</si>
  <si>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</si>
  <si>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</si>
  <si>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</si>
  <si>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</si>
  <si>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</si>
  <si>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</si>
  <si>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</si>
  <si>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</si>
  <si>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</si>
  <si>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</si>
  <si>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</si>
  <si>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</si>
  <si>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</si>
  <si>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</si>
  <si>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</si>
  <si>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</si>
  <si>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</si>
  <si>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</si>
  <si>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</si>
  <si>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</si>
  <si>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</si>
  <si>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</si>
  <si>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</si>
  <si>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</si>
  <si>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</si>
  <si>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</si>
  <si>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</si>
  <si>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</si>
  <si>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</si>
  <si>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</si>
  <si>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</si>
  <si>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</si>
  <si>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</si>
  <si>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</si>
  <si>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</si>
  <si>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</si>
  <si>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</si>
  <si>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</si>
  <si>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</si>
  <si>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</si>
  <si>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</si>
  <si>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</si>
  <si>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</si>
  <si>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</si>
  <si>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</si>
  <si>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</si>
  <si>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</si>
  <si>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</si>
  <si>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</si>
  <si>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</si>
  <si>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</si>
  <si>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</si>
  <si>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</si>
  <si>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</si>
  <si>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</si>
  <si>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</si>
  <si>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</si>
  <si>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</si>
  <si>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</si>
  <si>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</si>
  <si>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</si>
  <si>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</si>
  <si>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</si>
  <si>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</si>
  <si>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</si>
  <si>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</si>
  <si>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</si>
  <si>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</si>
  <si>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</si>
  <si>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</si>
  <si>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</si>
  <si>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</si>
  <si>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</si>
  <si>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</si>
  <si>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</si>
  <si>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</si>
  <si>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</si>
  <si>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</si>
  <si>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</si>
  <si>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</si>
  <si>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</si>
  <si>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</si>
  <si>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</si>
  <si>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</si>
  <si>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</si>
  <si>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</si>
  <si>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</si>
  <si>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</si>
  <si>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</si>
  <si>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</si>
  <si>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</si>
  <si>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</si>
  <si>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</si>
  <si>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</si>
  <si>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</si>
  <si>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</si>
  <si>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</si>
  <si>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</si>
  <si>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</si>
  <si>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</si>
  <si>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</si>
  <si>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</si>
  <si>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</si>
  <si>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</si>
  <si>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</si>
  <si>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</si>
  <si>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</si>
  <si>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</si>
  <si>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</si>
  <si>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</si>
  <si>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</si>
  <si>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</si>
  <si>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</si>
  <si>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</si>
  <si>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</si>
  <si>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</si>
  <si>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</si>
  <si>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</si>
  <si>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</si>
  <si>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</si>
  <si>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</si>
  <si>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</si>
  <si>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</si>
  <si>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</si>
  <si>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</si>
  <si>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</si>
  <si>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</si>
  <si>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</si>
  <si>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</si>
  <si>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</si>
  <si>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</si>
  <si>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</si>
  <si>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</si>
  <si>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</si>
  <si>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</si>
  <si>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</si>
  <si>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</si>
  <si>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</si>
  <si>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</si>
  <si>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</si>
  <si>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</si>
  <si>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</si>
  <si>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</si>
  <si>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</si>
  <si>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</si>
  <si>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</si>
  <si>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</si>
  <si>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</si>
  <si>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</si>
  <si>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</si>
  <si>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</si>
  <si>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</si>
  <si>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</si>
  <si>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</si>
  <si>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</si>
  <si>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</si>
  <si>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</si>
  <si>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</si>
  <si>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</si>
  <si>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</si>
  <si>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</si>
  <si>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</si>
  <si>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</si>
  <si>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</si>
  <si>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</si>
  <si>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</si>
  <si>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</si>
  <si>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</si>
  <si>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</si>
  <si>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</si>
  <si>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</si>
  <si>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</si>
  <si>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</si>
  <si>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</si>
  <si>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</si>
  <si>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</si>
  <si>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</si>
  <si>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</si>
  <si>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</si>
  <si>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</si>
  <si>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</si>
  <si>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</si>
  <si>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</si>
  <si>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</si>
  <si>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</si>
  <si>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</si>
  <si>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</si>
  <si>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</si>
  <si>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</si>
  <si>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</si>
  <si>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</si>
  <si>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</si>
  <si>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</si>
  <si>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</si>
  <si>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</si>
  <si>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</si>
  <si>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</si>
  <si>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</si>
  <si>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</si>
  <si>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</si>
  <si>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</si>
  <si>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</si>
  <si>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</si>
  <si>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</si>
  <si>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</si>
  <si>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</si>
  <si>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</si>
  <si>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</si>
  <si>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</si>
  <si>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</si>
  <si>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</si>
  <si>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</si>
  <si>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</si>
  <si>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</si>
  <si>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</si>
  <si>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</si>
  <si>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</si>
  <si>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</si>
  <si>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</si>
  <si>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</si>
  <si>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</si>
  <si>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</si>
  <si>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</si>
  <si>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</si>
  <si>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</si>
  <si>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</si>
  <si>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</si>
  <si>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</si>
  <si>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</si>
  <si>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</si>
  <si>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</si>
  <si>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</si>
  <si>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</si>
  <si>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</si>
  <si>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</si>
  <si>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</si>
  <si>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</si>
  <si>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</si>
  <si>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</si>
  <si>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</si>
  <si>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</si>
  <si>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</si>
  <si>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</si>
  <si>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</si>
  <si>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</si>
  <si>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</si>
  <si>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</si>
  <si>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</si>
  <si>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</si>
  <si>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</si>
  <si>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</si>
  <si>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</si>
  <si>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</si>
  <si>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</si>
  <si>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</si>
  <si>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</si>
  <si>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</si>
  <si>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</si>
  <si>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</si>
  <si>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</si>
  <si>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</si>
  <si>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</si>
  <si>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</si>
  <si>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</si>
  <si>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</si>
  <si>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</si>
  <si>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</si>
  <si>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</si>
  <si>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</si>
  <si>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</si>
  <si>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</si>
  <si>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</si>
  <si>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</si>
  <si>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</si>
  <si>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</si>
  <si>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</si>
  <si>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</si>
  <si>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</si>
  <si>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</si>
  <si>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</si>
  <si>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</si>
  <si>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</si>
  <si>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</si>
  <si>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</si>
  <si>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</si>
  <si>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</si>
  <si>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</si>
  <si>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</si>
  <si>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</si>
  <si>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</si>
  <si>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</si>
  <si>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</si>
  <si>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</si>
  <si>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</si>
  <si>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</si>
  <si>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</si>
  <si>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</si>
  <si>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</si>
  <si>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</si>
  <si>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</si>
  <si>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</si>
  <si>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</si>
  <si>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</si>
  <si>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</si>
  <si>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</si>
  <si>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</si>
  <si>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</si>
  <si>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</si>
  <si>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</si>
  <si>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</si>
  <si>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</si>
  <si>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</si>
  <si>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</si>
  <si>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</si>
  <si>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</si>
  <si>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</si>
  <si>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</si>
  <si>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</si>
  <si>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</si>
  <si>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</si>
  <si>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</si>
  <si>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</si>
  <si>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</si>
  <si>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</si>
  <si>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</si>
  <si>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</si>
  <si>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</si>
  <si>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</si>
  <si>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</si>
  <si>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</si>
  <si>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</si>
  <si>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</si>
  <si>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</si>
  <si>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</si>
  <si>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</si>
  <si>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</si>
  <si>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</si>
  <si>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</si>
  <si>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</si>
  <si>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</si>
  <si>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</si>
  <si>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</si>
  <si>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</si>
  <si>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</si>
  <si>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</si>
  <si>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</si>
  <si>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</si>
  <si>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</si>
  <si>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</si>
  <si>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</si>
  <si>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</si>
  <si>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</si>
  <si>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</si>
  <si>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</si>
  <si>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</si>
  <si>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</si>
  <si>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</si>
  <si>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</si>
  <si>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</si>
  <si>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</si>
  <si>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</si>
  <si>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</si>
  <si>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</si>
  <si>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</si>
  <si>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</si>
  <si>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</si>
  <si>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</si>
  <si>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</si>
  <si>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</si>
  <si>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</si>
  <si>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</si>
  <si>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</si>
  <si>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</si>
  <si>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</si>
  <si>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</si>
  <si>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</si>
  <si>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</si>
  <si>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</si>
  <si>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</si>
  <si>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</si>
  <si>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</si>
  <si>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</si>
  <si>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</si>
  <si>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</si>
  <si>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</si>
  <si>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</si>
  <si>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</si>
  <si>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</si>
  <si>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</si>
  <si>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</si>
  <si>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</si>
  <si>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</si>
  <si>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</si>
  <si>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</si>
  <si>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</si>
  <si>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</si>
  <si>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</si>
  <si>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</si>
  <si>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</si>
  <si>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</si>
  <si>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</si>
  <si>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</si>
  <si>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</si>
  <si>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</si>
  <si>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</si>
  <si>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</si>
  <si>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</si>
  <si>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</si>
  <si>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</si>
  <si>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</si>
  <si>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</si>
  <si>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</si>
  <si>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</si>
  <si>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</si>
  <si>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</si>
  <si>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</si>
  <si>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</si>
  <si>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</si>
  <si>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</si>
  <si>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</si>
  <si>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</si>
  <si>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</si>
  <si>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</si>
  <si>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</si>
  <si>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</si>
  <si>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</si>
  <si>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</si>
  <si>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</si>
  <si>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</si>
  <si>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</si>
  <si>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</si>
  <si>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</si>
  <si>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</si>
  <si>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</si>
  <si>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</si>
  <si>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</si>
  <si>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</si>
  <si>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</si>
  <si>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</si>
  <si>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</si>
  <si>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</si>
  <si>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</si>
  <si>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</si>
  <si>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</si>
  <si>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</si>
  <si>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</si>
  <si>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</si>
  <si>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</si>
  <si>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</si>
  <si>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</si>
  <si>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</si>
  <si>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</si>
  <si>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</si>
  <si>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</si>
  <si>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</si>
  <si>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</si>
  <si>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</si>
  <si>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</si>
  <si>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</si>
  <si>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</si>
  <si>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</si>
  <si>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</si>
  <si>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</si>
  <si>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</si>
  <si>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</si>
  <si>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</si>
  <si>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</si>
  <si>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</si>
  <si>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</si>
  <si>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</si>
  <si>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</si>
  <si>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</si>
  <si>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</si>
  <si>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</si>
  <si>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</si>
  <si>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</si>
  <si>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</si>
  <si>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</si>
  <si>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</si>
  <si>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</si>
  <si>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</si>
  <si>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</si>
  <si>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</si>
  <si>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</si>
  <si>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</si>
  <si>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</si>
  <si>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</si>
  <si>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</si>
  <si>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</si>
  <si>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</si>
  <si>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</si>
  <si>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</si>
  <si>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</si>
  <si>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</si>
  <si>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</si>
  <si>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</si>
  <si>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</si>
  <si>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</si>
  <si>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</si>
  <si>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</si>
  <si>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</si>
  <si>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</si>
  <si>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</si>
  <si>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</si>
  <si>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</si>
  <si>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</si>
  <si>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</si>
  <si>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</si>
  <si>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</si>
  <si>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</si>
  <si>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</si>
  <si>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</si>
  <si>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</si>
  <si>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</si>
  <si>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</si>
  <si>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</si>
  <si>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</si>
  <si>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</si>
  <si>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</si>
  <si>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</si>
  <si>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</si>
  <si>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</si>
  <si>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</si>
  <si>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</si>
  <si>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</si>
  <si>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</si>
  <si>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</si>
  <si>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</si>
  <si>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</si>
  <si>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</si>
  <si>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</si>
  <si>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</si>
  <si>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</si>
  <si>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</si>
  <si>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</si>
  <si>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</si>
  <si>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</si>
  <si>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</si>
  <si>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</si>
  <si>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</si>
  <si>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</si>
  <si>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</si>
  <si>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</si>
  <si>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</si>
  <si>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</si>
  <si>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</si>
  <si>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</si>
  <si>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</si>
  <si>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</si>
  <si>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</si>
  <si>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</si>
  <si>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</si>
  <si>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</si>
  <si>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</si>
  <si>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</si>
  <si>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</si>
  <si>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</si>
  <si>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</si>
  <si>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</si>
  <si>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</si>
  <si>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</si>
  <si>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</si>
  <si>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</si>
  <si>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</si>
  <si>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</si>
  <si>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</si>
  <si>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</si>
  <si>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</si>
  <si>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</si>
  <si>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</si>
  <si>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</si>
  <si>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</si>
  <si>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</si>
  <si>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</si>
  <si>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</si>
  <si>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</si>
  <si>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</si>
  <si>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</si>
  <si>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</si>
  <si>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</si>
  <si>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</si>
  <si>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</si>
  <si>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</si>
  <si>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</si>
  <si>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</si>
  <si>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</si>
  <si>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</si>
  <si>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</si>
  <si>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</si>
  <si>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</si>
  <si>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</si>
  <si>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</si>
  <si>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</si>
  <si>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</si>
  <si>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</si>
  <si>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</si>
  <si>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</si>
  <si>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</si>
  <si>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</si>
  <si>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</si>
  <si>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</si>
  <si>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</si>
  <si>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</si>
  <si>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</si>
  <si>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</si>
  <si>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</si>
  <si>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</si>
  <si>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</si>
  <si>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</si>
  <si>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</si>
  <si>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</si>
  <si>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</si>
  <si>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</si>
  <si>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</si>
  <si>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</si>
  <si>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</si>
  <si>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</si>
  <si>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</si>
  <si>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</si>
  <si>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</si>
  <si>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</si>
  <si>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</si>
  <si>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</si>
  <si>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</si>
  <si>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</si>
  <si>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</si>
  <si>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</si>
  <si>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</si>
  <si>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</si>
  <si>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</si>
  <si>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</si>
  <si>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</si>
  <si>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</si>
  <si>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</si>
  <si>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</si>
  <si>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</si>
  <si>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</si>
  <si>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</si>
  <si>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</si>
  <si>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</si>
  <si>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</si>
  <si>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</si>
  <si>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</si>
  <si>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</si>
  <si>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</si>
  <si>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</si>
  <si>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</si>
  <si>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</si>
  <si>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</si>
  <si>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</si>
  <si>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</si>
  <si>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</si>
  <si>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</si>
  <si>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</si>
  <si>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</si>
  <si>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</si>
  <si>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</si>
  <si>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</si>
  <si>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</si>
  <si>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</si>
  <si>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</si>
  <si>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</si>
  <si>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</si>
  <si>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</si>
  <si>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</si>
  <si>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</si>
  <si>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</si>
  <si>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</si>
  <si>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</si>
  <si>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</si>
  <si>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</si>
  <si>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</si>
  <si>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</si>
  <si>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</si>
  <si>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</si>
  <si>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</si>
  <si>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</si>
  <si>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</si>
  <si>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</si>
  <si>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</si>
  <si>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</si>
  <si>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</si>
  <si>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</si>
  <si>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</si>
  <si>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</si>
  <si>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</si>
  <si>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</si>
  <si>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</si>
  <si>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</si>
  <si>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</si>
  <si>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</si>
  <si>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</si>
  <si>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</si>
  <si>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</si>
  <si>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</si>
  <si>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</si>
  <si>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</si>
  <si>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</si>
  <si>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</si>
  <si>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</si>
  <si>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</si>
  <si>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</si>
  <si>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</si>
  <si>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</si>
  <si>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</si>
  <si>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</si>
  <si>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</si>
  <si>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</si>
  <si>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</si>
  <si>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</si>
  <si>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</si>
  <si>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</si>
  <si>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</si>
  <si>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</si>
  <si>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</si>
  <si>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</si>
  <si>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</si>
  <si>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</si>
  <si>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</si>
  <si>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</si>
  <si>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</si>
  <si>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</si>
  <si>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</si>
  <si>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</si>
  <si>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</si>
  <si>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</si>
  <si>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</si>
  <si>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</si>
  <si>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</si>
  <si>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</si>
  <si>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</si>
  <si>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</si>
  <si>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</si>
  <si>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</si>
  <si>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</si>
  <si>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</si>
  <si>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</si>
  <si>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</si>
  <si>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</si>
  <si>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</si>
  <si>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</si>
  <si>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</si>
  <si>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</si>
  <si>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</si>
  <si>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</si>
  <si>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</si>
  <si>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</si>
  <si>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</si>
  <si>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</si>
  <si>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</si>
  <si>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</si>
  <si>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</si>
  <si>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</si>
  <si>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</si>
  <si>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</si>
  <si>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</si>
  <si>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</si>
  <si>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</si>
  <si>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</si>
  <si>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</si>
  <si>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</si>
  <si>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</si>
  <si>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</si>
  <si>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</si>
  <si>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</si>
  <si>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</si>
  <si>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</si>
  <si>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</si>
  <si>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</si>
  <si>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</si>
  <si>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</si>
  <si>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</si>
  <si>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</si>
  <si>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</si>
  <si>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</si>
  <si>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</si>
  <si>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</si>
  <si>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</si>
  <si>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</si>
  <si>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</si>
  <si>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</si>
  <si>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</si>
  <si>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</si>
  <si>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</si>
  <si>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</si>
  <si>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</si>
  <si>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</si>
  <si>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</si>
  <si>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</si>
  <si>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</si>
  <si>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</si>
  <si>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</si>
  <si>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</si>
  <si>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</si>
  <si>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</si>
  <si>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</si>
  <si>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</si>
  <si>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</si>
  <si>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</si>
  <si>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</si>
  <si>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</si>
  <si>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</si>
  <si>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</si>
  <si>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</si>
  <si>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</si>
  <si>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</si>
  <si>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</si>
  <si>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</si>
  <si>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</si>
  <si>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</si>
  <si>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</si>
  <si>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</si>
  <si>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</si>
  <si>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</si>
  <si>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</si>
  <si>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</si>
  <si>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</si>
  <si>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</si>
  <si>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</si>
  <si>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</si>
  <si>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</si>
  <si>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</si>
  <si>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</si>
  <si>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</si>
  <si>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</si>
  <si>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</si>
  <si>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</si>
  <si>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</si>
  <si>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</si>
  <si>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</si>
  <si>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</si>
  <si>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</si>
  <si>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</si>
  <si>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</si>
  <si>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</si>
  <si>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</si>
  <si>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</si>
  <si>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</si>
  <si>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</si>
  <si>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</si>
  <si>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</si>
  <si>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</si>
  <si>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</si>
  <si>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</si>
  <si>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</si>
  <si>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</si>
  <si>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</si>
  <si>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</si>
  <si>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</si>
  <si>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</si>
  <si>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</si>
  <si>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</si>
  <si>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</si>
  <si>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</si>
  <si>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</si>
  <si>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</si>
  <si>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</si>
  <si>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</si>
  <si>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</si>
  <si>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</si>
  <si>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</si>
  <si>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</si>
  <si>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</si>
  <si>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</si>
  <si>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</si>
  <si>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</si>
  <si>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</si>
  <si>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</si>
  <si>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</si>
  <si>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</si>
  <si>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</si>
  <si>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</si>
  <si>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</si>
  <si>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</si>
  <si>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</si>
  <si>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</si>
  <si>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</si>
  <si>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</si>
  <si>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</si>
  <si>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</si>
  <si>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</si>
  <si>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</si>
  <si>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</si>
  <si>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</si>
  <si>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</si>
  <si>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</si>
  <si>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</si>
  <si>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</si>
  <si>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</si>
  <si>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</si>
  <si>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</si>
  <si>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</si>
  <si>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</si>
  <si>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</si>
  <si>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</si>
  <si>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</si>
  <si>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</si>
  <si>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</si>
  <si>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</si>
  <si>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</si>
  <si>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</si>
  <si>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</si>
  <si>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</si>
  <si>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</si>
  <si>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</si>
  <si>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</si>
  <si>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</si>
  <si>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</si>
  <si>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</si>
  <si>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</si>
  <si>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</si>
  <si>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</si>
  <si>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</si>
  <si>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</si>
  <si>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</si>
  <si>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</si>
  <si>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</si>
  <si>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</si>
  <si>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</si>
  <si>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</si>
  <si>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</si>
  <si>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</si>
  <si>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</si>
  <si>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</si>
  <si>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</si>
  <si>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</si>
  <si>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</si>
  <si>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</si>
  <si>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</si>
  <si>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</si>
  <si>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</si>
  <si>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</si>
  <si>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</si>
  <si>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</si>
  <si>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</si>
  <si>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</si>
  <si>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</si>
  <si>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</si>
  <si>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</si>
  <si>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</si>
  <si>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</si>
  <si>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</si>
  <si>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</si>
  <si>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</si>
  <si>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</si>
  <si>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</si>
  <si>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</si>
  <si>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</si>
  <si>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</si>
  <si>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</si>
  <si>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</si>
  <si>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</si>
  <si>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</si>
  <si>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</si>
  <si>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</si>
  <si>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</si>
  <si>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</si>
  <si>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</si>
  <si>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</si>
  <si>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</si>
  <si>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</si>
  <si>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</si>
  <si>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</si>
  <si>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</si>
  <si>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</si>
  <si>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</si>
  <si>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</si>
  <si>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</si>
  <si>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</si>
  <si>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</si>
  <si>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</si>
  <si>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</si>
  <si>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</si>
  <si>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</si>
  <si>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</si>
  <si>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</si>
  <si>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</si>
  <si>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</si>
  <si>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</si>
  <si>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</si>
  <si>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</si>
  <si>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</si>
  <si>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</si>
  <si>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</si>
  <si>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</si>
  <si>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</si>
  <si>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</si>
  <si>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</si>
  <si>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</si>
  <si>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</si>
  <si>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</si>
  <si>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</si>
  <si>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</si>
  <si>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</si>
  <si>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</si>
  <si>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</si>
  <si>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</si>
  <si>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</si>
  <si>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</si>
  <si>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</si>
  <si>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</si>
  <si>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</si>
  <si>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</si>
  <si>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</si>
  <si>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</si>
  <si>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</si>
  <si>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</si>
  <si>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</si>
  <si>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</si>
  <si>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</si>
  <si>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</si>
  <si>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</si>
  <si>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</si>
  <si>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</si>
  <si>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</si>
  <si>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</si>
  <si>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</si>
  <si>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</si>
  <si>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</si>
  <si>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</si>
  <si>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</si>
  <si>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</si>
  <si>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</si>
  <si>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</si>
  <si>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</si>
  <si>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</si>
  <si>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</si>
  <si>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</si>
  <si>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</si>
  <si>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</si>
  <si>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</si>
  <si>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</si>
  <si>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</si>
  <si>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</si>
  <si>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</si>
  <si>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</si>
  <si>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</si>
  <si>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</si>
  <si>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</si>
  <si>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</si>
  <si>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</si>
  <si>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</si>
  <si>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</si>
  <si>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</si>
  <si>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</si>
  <si>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</si>
  <si>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</si>
  <si>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</si>
  <si>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</si>
  <si>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</si>
  <si>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</si>
  <si>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</si>
  <si>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</si>
  <si>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</si>
  <si>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</si>
  <si>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</si>
  <si>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</si>
  <si>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</si>
  <si>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</si>
  <si>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</si>
  <si>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</si>
  <si>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</si>
  <si>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</si>
  <si>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</si>
  <si>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</si>
  <si>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</si>
  <si>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</si>
  <si>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</si>
  <si>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</si>
  <si>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</si>
  <si>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</si>
  <si>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</si>
  <si>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</si>
  <si>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</si>
  <si>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</si>
  <si>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</si>
  <si>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</si>
  <si>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</si>
  <si>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</si>
  <si>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</si>
  <si>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</si>
  <si>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</si>
  <si>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</si>
  <si>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</si>
  <si>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</si>
  <si>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</si>
  <si>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</si>
  <si>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</si>
  <si>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</si>
  <si>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</si>
  <si>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</si>
  <si>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</si>
  <si>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</si>
  <si>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</si>
  <si>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</si>
  <si>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</si>
  <si>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</si>
  <si>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</si>
  <si>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</si>
  <si>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</si>
  <si>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</si>
  <si>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</si>
  <si>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</si>
  <si>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</si>
  <si>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</si>
  <si>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</si>
  <si>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</si>
  <si>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</si>
  <si>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</si>
  <si>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</si>
  <si>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</si>
  <si>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</si>
  <si>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</si>
  <si>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</si>
  <si>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</si>
  <si>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</si>
  <si>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</si>
  <si>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</si>
  <si>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</si>
  <si>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</si>
  <si>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</si>
  <si>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</si>
  <si>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</si>
  <si>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</si>
  <si>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</si>
  <si>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</si>
  <si>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</si>
  <si>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</si>
  <si>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</si>
  <si>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</si>
  <si>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</si>
  <si>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</si>
  <si>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</si>
  <si>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</si>
  <si>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</si>
  <si>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</si>
  <si>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</si>
  <si>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</si>
  <si>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</si>
  <si>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</si>
  <si>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</si>
  <si>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</si>
  <si>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</si>
  <si>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</si>
  <si>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</si>
  <si>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</si>
  <si>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</si>
  <si>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</si>
  <si>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</si>
  <si>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</si>
  <si>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</si>
  <si>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</si>
  <si>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</si>
  <si>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</si>
  <si>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</si>
  <si>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</si>
  <si>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</si>
  <si>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</si>
  <si>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</si>
  <si>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</si>
  <si>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</si>
  <si>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</si>
  <si>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</si>
  <si>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</si>
  <si>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</si>
  <si>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</si>
  <si>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</si>
  <si>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</si>
  <si>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</si>
  <si>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</si>
  <si>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</si>
  <si>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</si>
  <si>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</si>
  <si>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</si>
  <si>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</si>
  <si>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</si>
  <si>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</si>
  <si>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</si>
  <si>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</si>
  <si>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</si>
  <si>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</si>
  <si>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</si>
  <si>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</si>
  <si>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</si>
  <si>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</si>
  <si>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</si>
  <si>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</si>
  <si>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</si>
  <si>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</si>
  <si>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</si>
  <si>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</si>
  <si>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</si>
  <si>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</si>
  <si>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</si>
  <si>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</si>
  <si>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</si>
  <si>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</si>
  <si>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</si>
  <si>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</si>
  <si>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</si>
  <si>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</si>
  <si>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</si>
  <si>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</si>
  <si>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</si>
  <si>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</si>
  <si>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</si>
  <si>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</si>
  <si>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</si>
  <si>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</si>
  <si>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</si>
  <si>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</si>
  <si>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</si>
  <si>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</si>
  <si>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</si>
  <si>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</si>
  <si>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</si>
  <si>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</si>
  <si>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</si>
  <si>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</si>
  <si>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</si>
  <si>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</si>
  <si>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</si>
  <si>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</si>
  <si>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</si>
  <si>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</si>
  <si>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</si>
  <si>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</si>
  <si>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</si>
  <si>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</si>
  <si>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</si>
  <si>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</si>
  <si>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</si>
  <si>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</si>
  <si>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</si>
  <si>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</si>
  <si>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</si>
  <si>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</si>
  <si>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</si>
  <si>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</si>
  <si>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</si>
  <si>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</si>
  <si>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</si>
  <si>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</si>
  <si>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</si>
  <si>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</si>
  <si>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</si>
  <si>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</si>
  <si>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</si>
  <si>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</si>
  <si>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</si>
  <si>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</si>
  <si>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</si>
  <si>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</si>
  <si>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</si>
  <si>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</si>
  <si>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</si>
  <si>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</si>
  <si>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</si>
  <si>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</si>
  <si>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</si>
  <si>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</si>
  <si>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</si>
  <si>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</si>
  <si>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</si>
  <si>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</si>
  <si>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</si>
  <si>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</si>
  <si>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</si>
  <si>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</si>
  <si>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</si>
  <si>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</si>
  <si>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</si>
  <si>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</si>
  <si>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</si>
  <si>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</si>
  <si>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</si>
  <si>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</si>
  <si>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</si>
  <si>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</si>
  <si>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</si>
  <si>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</si>
  <si>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</si>
  <si>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</si>
  <si>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</si>
  <si>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</si>
  <si>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</si>
  <si>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</si>
  <si>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</si>
  <si>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</si>
  <si>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</si>
  <si>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</si>
  <si>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</si>
  <si>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</si>
  <si>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</si>
  <si>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</si>
  <si>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</si>
  <si>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</si>
  <si>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</si>
  <si>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</si>
  <si>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</si>
  <si>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</si>
  <si>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</si>
  <si>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</si>
  <si>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</si>
  <si>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</si>
  <si>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</si>
  <si>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</si>
  <si>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</si>
  <si>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</si>
  <si>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</si>
  <si>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</si>
  <si>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</si>
  <si>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</si>
  <si>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</si>
  <si>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</si>
  <si>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</si>
  <si>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</si>
  <si>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</si>
  <si>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</si>
  <si>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</si>
  <si>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</si>
  <si>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</si>
  <si>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</si>
  <si>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</si>
  <si>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</si>
  <si>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</si>
  <si>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</si>
  <si>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</si>
  <si>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</si>
  <si>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</si>
  <si>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</si>
  <si>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</si>
  <si>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</si>
  <si>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</si>
  <si>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</si>
  <si>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</si>
  <si>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</si>
  <si>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</si>
  <si>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</si>
  <si>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</si>
  <si>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</si>
  <si>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</si>
  <si>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</si>
  <si>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</si>
  <si>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</si>
  <si>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</si>
  <si>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</si>
  <si>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</si>
  <si>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</si>
  <si>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</si>
  <si>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</si>
  <si>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</si>
  <si>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</si>
  <si>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</si>
  <si>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</si>
  <si>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</si>
  <si>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</si>
  <si>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</si>
  <si>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</si>
  <si>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</si>
  <si>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</si>
  <si>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</si>
  <si>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</si>
  <si>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</si>
  <si>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</si>
  <si>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</si>
  <si>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</si>
  <si>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</si>
  <si>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</si>
  <si>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</si>
  <si>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</si>
  <si>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</si>
  <si>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</si>
  <si>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</si>
  <si>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</si>
  <si>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</si>
  <si>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</si>
  <si>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</si>
  <si>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</si>
  <si>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</si>
  <si>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</si>
  <si>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</si>
  <si>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</si>
  <si>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</si>
  <si>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</si>
  <si>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</si>
  <si>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</si>
  <si>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</si>
  <si>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</si>
  <si>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</si>
  <si>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</si>
  <si>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</si>
  <si>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</si>
  <si>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</si>
  <si>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</si>
  <si>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</si>
  <si>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</si>
  <si>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</si>
  <si>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</si>
  <si>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</si>
  <si>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</si>
  <si>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</si>
  <si>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</si>
  <si>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</si>
  <si>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</si>
  <si>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</si>
  <si>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</si>
  <si>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</si>
  <si>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</si>
  <si>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</si>
  <si>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</si>
  <si>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</si>
  <si>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</si>
  <si>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</si>
  <si>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</si>
  <si>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</si>
  <si>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</si>
  <si>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</si>
  <si>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</si>
  <si>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</si>
  <si>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</si>
  <si>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</si>
  <si>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</si>
  <si>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</si>
  <si>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</si>
  <si>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</si>
  <si>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</si>
  <si>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</si>
  <si>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</si>
  <si>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</si>
  <si>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</si>
  <si>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</si>
  <si>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</si>
  <si>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</si>
  <si>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</si>
  <si>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</si>
  <si>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</si>
  <si>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</si>
  <si>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</si>
  <si>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</si>
  <si>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</si>
  <si>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</si>
  <si>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</si>
  <si>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</si>
  <si>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</si>
  <si>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</si>
  <si>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</si>
  <si>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</si>
  <si>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</si>
  <si>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</si>
  <si>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</si>
  <si>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</si>
  <si>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</si>
  <si>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</si>
  <si>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</si>
  <si>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</si>
  <si>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</si>
  <si>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</si>
  <si>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</si>
  <si>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</si>
  <si>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</si>
  <si>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</si>
  <si>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</si>
  <si>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</si>
  <si>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</si>
  <si>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</si>
  <si>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</si>
  <si>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</si>
  <si>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</si>
  <si>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</si>
  <si>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</si>
  <si>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</si>
  <si>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</si>
  <si>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</si>
  <si>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</si>
  <si>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</si>
  <si>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</si>
  <si>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</si>
  <si>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</si>
  <si>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</si>
  <si>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</si>
  <si>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</si>
  <si>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</si>
  <si>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</si>
  <si>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</si>
  <si>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</si>
  <si>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</si>
  <si>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</si>
  <si>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</si>
  <si>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</si>
  <si>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</si>
  <si>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</si>
  <si>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</si>
  <si>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</si>
  <si>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</si>
  <si>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</si>
  <si>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</si>
  <si>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</si>
  <si>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</si>
  <si>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</si>
  <si>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</si>
  <si>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</si>
  <si>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</si>
  <si>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</si>
  <si>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</si>
  <si>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</si>
  <si>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</si>
  <si>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</si>
  <si>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</si>
  <si>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</si>
  <si>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</si>
  <si>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</si>
  <si>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</si>
  <si>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</si>
  <si>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</si>
  <si>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</si>
  <si>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</si>
  <si>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</si>
  <si>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</si>
  <si>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</si>
  <si>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</si>
  <si>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</si>
  <si>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</si>
  <si>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</si>
  <si>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</si>
  <si>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</si>
  <si>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</si>
  <si>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</si>
  <si>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</si>
  <si>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</si>
  <si>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</si>
  <si>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</si>
  <si>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</si>
  <si>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</si>
  <si>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</si>
  <si>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</si>
  <si>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</si>
  <si>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</si>
  <si>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</si>
  <si>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</si>
  <si>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</si>
  <si>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</si>
  <si>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</si>
  <si>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</si>
  <si>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</si>
  <si>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</si>
  <si>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</si>
  <si>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</si>
  <si>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</si>
  <si>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</si>
  <si>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</si>
  <si>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</si>
  <si>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</si>
  <si>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</si>
  <si>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</si>
  <si>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</si>
  <si>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</si>
  <si>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</si>
  <si>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</si>
  <si>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</si>
  <si>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</si>
  <si>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</si>
  <si>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</si>
  <si>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</si>
  <si>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</si>
  <si>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</si>
  <si>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</si>
  <si>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</si>
  <si>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</si>
  <si>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</si>
  <si>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</si>
  <si>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</si>
  <si>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</si>
  <si>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</si>
  <si>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</si>
  <si>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</si>
  <si>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</si>
  <si>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</si>
  <si>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</si>
  <si>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</si>
  <si>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</si>
  <si>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</si>
  <si>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</si>
  <si>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</si>
  <si>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</si>
  <si>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</si>
  <si>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</si>
  <si>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</si>
  <si>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</si>
  <si>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</si>
  <si>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</si>
  <si>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</si>
  <si>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</si>
  <si>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</si>
  <si>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</si>
  <si>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</si>
  <si>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</si>
  <si>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</si>
  <si>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</si>
  <si>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</si>
  <si>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</si>
  <si>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</si>
  <si>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</si>
  <si>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</si>
  <si>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</si>
  <si>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</si>
  <si>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</si>
  <si>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</si>
  <si>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</si>
  <si>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</si>
  <si>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</si>
  <si>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</si>
  <si>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</si>
  <si>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</si>
  <si>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</si>
  <si>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</si>
  <si>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</si>
  <si>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</si>
  <si>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</si>
  <si>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</si>
  <si>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</si>
  <si>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</si>
  <si>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</si>
  <si>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</si>
  <si>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</si>
  <si>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</si>
  <si>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</si>
  <si>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</si>
  <si>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</si>
  <si>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</si>
  <si>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</si>
  <si>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</si>
  <si>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</si>
  <si>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</si>
  <si>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</si>
  <si>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</si>
  <si>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</si>
  <si>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</si>
  <si>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</si>
  <si>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</si>
  <si>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</si>
  <si>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</si>
  <si>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</si>
  <si>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</si>
  <si>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</si>
  <si>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</si>
  <si>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</si>
  <si>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</si>
  <si>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</si>
  <si>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</si>
  <si>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</si>
  <si>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</si>
  <si>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</si>
  <si>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</si>
  <si>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</si>
  <si>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</si>
  <si>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</si>
  <si>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</si>
  <si>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</si>
  <si>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</si>
  <si>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</si>
  <si>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</si>
  <si>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</si>
  <si>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</si>
  <si>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</si>
  <si>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</si>
  <si>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</si>
  <si>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</si>
  <si>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</si>
  <si>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</si>
  <si>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</si>
  <si>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</si>
  <si>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</si>
  <si>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</si>
  <si>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</si>
  <si>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</si>
  <si>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</si>
  <si>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</si>
  <si>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</si>
  <si>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</si>
  <si>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</si>
  <si>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</si>
  <si>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</si>
  <si>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</si>
  <si>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</si>
  <si>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</si>
  <si>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</si>
  <si>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</si>
  <si>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</si>
  <si>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</si>
  <si>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</si>
  <si>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</si>
  <si>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</si>
  <si>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</si>
  <si>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</si>
  <si>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</si>
  <si>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</si>
  <si>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</si>
  <si>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</si>
  <si>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</si>
  <si>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</si>
  <si>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</si>
  <si>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</si>
  <si>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</si>
  <si>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</si>
  <si>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</si>
  <si>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</si>
  <si>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</si>
  <si>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</si>
  <si>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</si>
  <si>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</si>
  <si>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</si>
  <si>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</si>
  <si>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</si>
  <si>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</si>
  <si>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</si>
  <si>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</si>
  <si>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</si>
  <si>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</si>
  <si>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</si>
  <si>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</si>
  <si>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</si>
  <si>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</si>
  <si>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</si>
  <si>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</si>
  <si>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</si>
  <si>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</si>
  <si>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</si>
  <si>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</si>
  <si>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</si>
  <si>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</si>
  <si>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</si>
  <si>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</si>
  <si>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</si>
  <si>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</si>
  <si>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</si>
  <si>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</si>
  <si>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</si>
  <si>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</si>
  <si>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</si>
  <si>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</si>
  <si>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</si>
  <si>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</si>
  <si>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</si>
  <si>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</si>
  <si>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</si>
  <si>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</si>
  <si>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</si>
  <si>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</si>
  <si>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</si>
  <si>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</si>
  <si>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</si>
  <si>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</si>
  <si>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</si>
  <si>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</si>
  <si>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</si>
  <si>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</si>
  <si>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</si>
  <si>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</si>
  <si>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</si>
  <si>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</si>
  <si>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</si>
  <si>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</si>
  <si>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</si>
  <si>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</si>
  <si>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</si>
  <si>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</si>
  <si>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</si>
  <si>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</si>
  <si>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</si>
  <si>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</si>
  <si>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</si>
  <si>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</si>
  <si>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</si>
  <si>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</si>
  <si>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</si>
  <si>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</si>
  <si>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</si>
  <si>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</si>
  <si>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</si>
  <si>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</si>
  <si>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</si>
  <si>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</si>
  <si>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</si>
  <si>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</si>
  <si>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</si>
  <si>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</si>
  <si>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</si>
  <si>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</si>
  <si>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</si>
  <si>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</si>
  <si>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</si>
  <si>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</si>
  <si>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</si>
  <si>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</si>
  <si>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</si>
  <si>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</si>
  <si>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</si>
  <si>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</si>
  <si>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</si>
  <si>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</si>
  <si>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</si>
  <si>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</si>
  <si>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</si>
  <si>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</si>
  <si>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</si>
  <si>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</si>
  <si>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</si>
  <si>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</si>
  <si>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</si>
  <si>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</si>
  <si>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</si>
  <si>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</si>
  <si>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</si>
  <si>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</si>
  <si>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</si>
  <si>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</si>
  <si>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</si>
  <si>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</si>
  <si>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</si>
  <si>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</si>
  <si>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</si>
  <si>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</si>
  <si>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</si>
  <si>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</si>
  <si>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</si>
  <si>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</si>
  <si>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</si>
  <si>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</si>
  <si>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</si>
  <si>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</si>
  <si>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</si>
  <si>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</si>
  <si>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</si>
  <si>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</si>
  <si>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</si>
  <si>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</si>
  <si>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</si>
  <si>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</si>
  <si>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</si>
  <si>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</si>
  <si>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</si>
  <si>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</si>
  <si>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</si>
  <si>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</si>
  <si>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</si>
  <si>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</si>
  <si>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</si>
  <si>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</si>
  <si>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</si>
  <si>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</si>
  <si>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</si>
  <si>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</si>
  <si>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</si>
  <si>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</si>
  <si>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</si>
  <si>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</si>
  <si>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</si>
  <si>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</si>
  <si>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</si>
  <si>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</si>
  <si>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</si>
  <si>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</si>
  <si>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</si>
  <si>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</si>
  <si>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</si>
  <si>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</si>
  <si>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</si>
  <si>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</si>
  <si>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</si>
  <si>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</si>
  <si>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</si>
  <si>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</si>
  <si>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</si>
  <si>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</si>
  <si>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</si>
  <si>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</si>
  <si>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</si>
  <si>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</si>
  <si>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</si>
  <si>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</si>
  <si>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</si>
  <si>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</si>
  <si>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</si>
  <si>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</si>
  <si>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</si>
  <si>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</si>
  <si>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</si>
  <si>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</si>
  <si>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</si>
  <si>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</si>
  <si>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</si>
  <si>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</si>
  <si>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</si>
  <si>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</si>
  <si>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</si>
  <si>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</si>
  <si>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</si>
  <si>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</si>
  <si>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</si>
  <si>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</si>
  <si>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</si>
  <si>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</si>
  <si>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</si>
  <si>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</si>
  <si>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</si>
  <si>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</si>
  <si>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</si>
  <si>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</si>
  <si>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</si>
  <si>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</si>
  <si>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</si>
  <si>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</si>
  <si>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</si>
  <si>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</si>
  <si>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</si>
  <si>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</si>
  <si>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</si>
  <si>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</si>
  <si>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</si>
  <si>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</si>
  <si>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</si>
  <si>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</si>
  <si>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</si>
  <si>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</si>
  <si>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</si>
  <si>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</si>
  <si>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</si>
  <si>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</si>
  <si>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</si>
  <si>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</si>
  <si>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</si>
  <si>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</si>
  <si>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</si>
  <si>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</si>
  <si>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</si>
  <si>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</si>
  <si>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</si>
  <si>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</si>
  <si>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</si>
  <si>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</si>
  <si>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</si>
  <si>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</si>
  <si>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</si>
  <si>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</si>
  <si>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</si>
  <si>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</si>
  <si>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</si>
  <si>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</si>
  <si>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</si>
  <si>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</si>
  <si>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</si>
  <si>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</si>
  <si>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</si>
  <si>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</si>
  <si>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</si>
  <si>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</si>
  <si>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</si>
  <si>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</si>
  <si>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</si>
  <si>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</si>
  <si>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</si>
  <si>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</si>
  <si>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</si>
  <si>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</si>
  <si>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</si>
  <si>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</si>
  <si>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</si>
  <si>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</si>
  <si>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</si>
  <si>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</si>
  <si>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</si>
  <si>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</si>
  <si>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</si>
  <si>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</si>
  <si>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</si>
  <si>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</si>
  <si>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</si>
  <si>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</si>
  <si>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</si>
  <si>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</si>
  <si>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</si>
  <si>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</si>
  <si>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</si>
  <si>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</si>
  <si>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</si>
  <si>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</si>
  <si>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</si>
  <si>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</si>
  <si>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</si>
  <si>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</si>
  <si>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</si>
  <si>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</si>
  <si>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</si>
  <si>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</si>
  <si>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</si>
  <si>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</si>
  <si>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</si>
  <si>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</si>
  <si>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</si>
  <si>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</si>
  <si>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</si>
  <si>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</si>
  <si>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</si>
  <si>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</si>
  <si>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</si>
  <si>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</si>
  <si>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</si>
  <si>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</si>
  <si>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</si>
  <si>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</si>
  <si>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</si>
  <si>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</si>
  <si>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</si>
  <si>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</si>
  <si>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</si>
  <si>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</si>
  <si>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</si>
  <si>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</si>
  <si>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</si>
  <si>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</si>
  <si>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</si>
  <si>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</si>
  <si>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</si>
  <si>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</si>
  <si>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</si>
  <si>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</si>
  <si>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</si>
  <si>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</si>
  <si>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</si>
  <si>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</si>
  <si>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</si>
  <si>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</si>
  <si>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</si>
  <si>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</si>
  <si>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</si>
  <si>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</si>
  <si>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</si>
  <si>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</si>
  <si>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</si>
  <si>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</si>
  <si>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</si>
  <si>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</si>
  <si>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</si>
  <si>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</si>
  <si>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</si>
  <si>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</si>
  <si>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</si>
  <si>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</si>
  <si>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</si>
  <si>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</si>
  <si>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</si>
  <si>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</si>
  <si>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</si>
  <si>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</si>
  <si>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</si>
  <si>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</si>
  <si>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</si>
  <si>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</si>
  <si>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</si>
  <si>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</si>
  <si>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</si>
  <si>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</si>
  <si>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</si>
  <si>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</si>
  <si>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</si>
  <si>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</si>
  <si>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</si>
  <si>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</si>
  <si>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</si>
  <si>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</si>
  <si>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</si>
  <si>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</si>
  <si>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</si>
  <si>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</si>
  <si>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</si>
  <si>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</si>
  <si>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</si>
  <si>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</si>
  <si>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</si>
  <si>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</si>
  <si>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</si>
  <si>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</si>
  <si>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</si>
  <si>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</si>
  <si>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</si>
  <si>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</si>
  <si>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</si>
  <si>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</si>
  <si>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</si>
  <si>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</si>
  <si>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</si>
  <si>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</si>
  <si>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</si>
  <si>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</si>
  <si>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</si>
  <si>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</si>
  <si>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</si>
  <si>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</si>
  <si>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</si>
  <si>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</si>
  <si>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</si>
  <si>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</si>
  <si>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</si>
  <si>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</si>
  <si>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</si>
  <si>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</si>
  <si>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</si>
  <si>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</si>
  <si>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</si>
  <si>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</si>
  <si>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</si>
  <si>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</si>
  <si>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</si>
  <si>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</si>
  <si>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</si>
  <si>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</si>
  <si>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</si>
  <si>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</si>
  <si>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</si>
  <si>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</si>
  <si>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</si>
  <si>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</si>
  <si>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</si>
  <si>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</si>
  <si>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</si>
  <si>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</si>
  <si>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</si>
  <si>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</si>
  <si>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</si>
  <si>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</si>
  <si>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</si>
  <si>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</si>
  <si>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</si>
  <si>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</si>
  <si>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</si>
  <si>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</si>
  <si>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</si>
  <si>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</si>
  <si>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</si>
  <si>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</si>
  <si>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</si>
  <si>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</si>
  <si>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</si>
  <si>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</si>
  <si>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</si>
  <si>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</si>
  <si>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</si>
  <si>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</si>
  <si>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</si>
  <si>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</si>
  <si>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</si>
  <si>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</si>
  <si>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</si>
  <si>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</si>
  <si>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</si>
  <si>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</si>
  <si>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</si>
  <si>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</si>
  <si>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</si>
  <si>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</si>
  <si>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</si>
  <si>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</si>
  <si>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</si>
  <si>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</si>
  <si>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</si>
  <si>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</si>
  <si>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</si>
  <si>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</si>
  <si>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</si>
  <si>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</si>
  <si>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</si>
  <si>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</si>
  <si>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</si>
  <si>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</si>
  <si>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</si>
  <si>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</si>
  <si>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</si>
  <si>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</si>
  <si>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</si>
  <si>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</si>
  <si>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</si>
  <si>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</si>
  <si>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</si>
  <si>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</si>
  <si>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</si>
  <si>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</si>
  <si>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</si>
  <si>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</si>
  <si>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</si>
  <si>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</si>
  <si>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</si>
  <si>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</si>
  <si>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</si>
  <si>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</si>
  <si>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</si>
  <si>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</si>
  <si>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</si>
  <si>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</si>
  <si>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</si>
  <si>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</si>
  <si>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</si>
  <si>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</si>
  <si>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</si>
  <si>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</si>
  <si>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</si>
  <si>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</si>
  <si>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</si>
  <si>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</si>
  <si>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</si>
  <si>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</si>
  <si>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</si>
  <si>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</si>
  <si>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</si>
  <si>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</si>
  <si>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</si>
  <si>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</si>
  <si>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</si>
  <si>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</si>
  <si>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</si>
  <si>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</si>
  <si>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</si>
  <si>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</si>
  <si>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</si>
  <si>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</si>
  <si>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</si>
  <si>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</si>
  <si>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</si>
  <si>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</si>
  <si>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</si>
  <si>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</si>
  <si>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</si>
  <si>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</si>
  <si>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</si>
  <si>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</si>
  <si>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</si>
  <si>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</si>
  <si>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</si>
  <si>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</si>
  <si>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</si>
  <si>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</si>
  <si>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</si>
  <si>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</si>
  <si>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</si>
  <si>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</si>
  <si>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</si>
  <si>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</si>
  <si>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</si>
  <si>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</si>
  <si>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</si>
  <si>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</si>
  <si>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</si>
  <si>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</si>
  <si>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</si>
  <si>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</si>
  <si>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</si>
  <si>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</si>
  <si>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</si>
  <si>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</si>
  <si>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</si>
  <si>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</si>
  <si>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</si>
  <si>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</si>
  <si>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</si>
  <si>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</si>
  <si>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</si>
  <si>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</si>
  <si>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</si>
  <si>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</si>
  <si>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</si>
  <si>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</si>
  <si>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</si>
  <si>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</si>
  <si>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</si>
  <si>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</si>
  <si>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</si>
  <si>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</si>
  <si>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</si>
  <si>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</si>
  <si>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</si>
  <si>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</si>
  <si>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</si>
  <si>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</si>
  <si>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</si>
  <si>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</si>
  <si>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</si>
  <si>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</si>
  <si>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</si>
  <si>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</si>
  <si>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</si>
  <si>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</si>
  <si>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</si>
  <si>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</si>
  <si>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</si>
  <si>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</si>
  <si>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</si>
  <si>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</si>
  <si>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</si>
  <si>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</si>
  <si>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</si>
  <si>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</si>
  <si>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</si>
  <si>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</si>
  <si>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</si>
  <si>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</si>
  <si>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</si>
  <si>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</si>
  <si>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</si>
  <si>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</si>
  <si>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</si>
  <si>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</si>
  <si>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</si>
  <si>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</si>
  <si>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</si>
  <si>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</si>
  <si>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</si>
  <si>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</si>
  <si>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</si>
  <si>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</si>
  <si>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</si>
  <si>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</si>
  <si>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</si>
  <si>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</si>
  <si>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</si>
  <si>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</si>
  <si>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</si>
  <si>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</si>
  <si>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</si>
  <si>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</si>
  <si>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</si>
  <si>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</si>
  <si>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</si>
  <si>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</si>
  <si>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</si>
  <si>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</si>
  <si>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</si>
  <si>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</si>
  <si>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</si>
  <si>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</si>
  <si>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</si>
  <si>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</si>
  <si>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</si>
  <si>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</si>
  <si>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</si>
  <si>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</si>
  <si>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</si>
  <si>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</si>
  <si>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</si>
  <si>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</si>
  <si>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</si>
  <si>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</si>
  <si>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</si>
  <si>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</si>
  <si>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</si>
  <si>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</si>
  <si>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</si>
  <si>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</si>
  <si>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</si>
  <si>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</si>
  <si>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</si>
  <si>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</si>
  <si>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</si>
  <si>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</si>
  <si>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</si>
  <si>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</si>
  <si>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</si>
  <si>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</si>
  <si>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</si>
  <si>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</si>
  <si>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</si>
  <si>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</si>
  <si>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</si>
  <si>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</si>
  <si>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</si>
  <si>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</si>
  <si>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</si>
  <si>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</si>
  <si>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</si>
  <si>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</si>
  <si>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</si>
  <si>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</si>
  <si>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</si>
  <si>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</si>
  <si>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</si>
  <si>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</si>
  <si>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</si>
  <si>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</si>
  <si>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</si>
  <si>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</si>
  <si>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</si>
  <si>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</si>
  <si>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</si>
  <si>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</si>
  <si>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</si>
  <si>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</si>
  <si>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</si>
  <si>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</si>
  <si>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</si>
  <si>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</si>
  <si>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</si>
  <si>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</si>
  <si>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</si>
  <si>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</si>
  <si>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</si>
  <si>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</si>
  <si>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</si>
  <si>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</si>
  <si>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</si>
  <si>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</si>
  <si>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</si>
  <si>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</si>
  <si>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</si>
  <si>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</si>
  <si>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</si>
  <si>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</si>
  <si>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</si>
  <si>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</si>
  <si>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</si>
  <si>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</si>
  <si>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</si>
  <si>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</si>
  <si>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</si>
  <si>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</si>
  <si>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</si>
  <si>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</si>
  <si>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</si>
  <si>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</si>
  <si>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</si>
  <si>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</si>
  <si>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</si>
  <si>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</si>
  <si>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</si>
  <si>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</si>
  <si>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</si>
  <si>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</si>
  <si>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</si>
  <si>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</si>
  <si>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</si>
  <si>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</si>
  <si>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</si>
  <si>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</si>
  <si>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</si>
  <si>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</si>
  <si>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</si>
  <si>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</si>
  <si>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</si>
  <si>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</si>
  <si>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</si>
  <si>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</si>
  <si>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</si>
  <si>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</si>
  <si>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</si>
  <si>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</si>
  <si>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</si>
  <si>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</si>
  <si>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</si>
  <si>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</si>
  <si>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</si>
  <si>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</si>
  <si>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</si>
  <si>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</si>
  <si>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</si>
  <si>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</si>
  <si>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</si>
  <si>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</si>
  <si>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</si>
  <si>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</si>
  <si>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</si>
  <si>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</si>
  <si>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</si>
  <si>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</si>
  <si>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</si>
  <si>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</si>
  <si>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</si>
  <si>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</si>
  <si>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</si>
  <si>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</si>
  <si>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</si>
  <si>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</si>
  <si>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</si>
  <si>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</si>
  <si>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</si>
  <si>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</si>
  <si>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</si>
  <si>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</si>
  <si>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</si>
  <si>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</si>
  <si>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</si>
  <si>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</si>
  <si>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</si>
  <si>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</si>
  <si>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</si>
  <si>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</si>
  <si>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</si>
  <si>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</si>
  <si>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</si>
  <si>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</si>
  <si>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</si>
  <si>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</si>
  <si>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</si>
  <si>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</si>
  <si>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</si>
  <si>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</si>
  <si>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</si>
  <si>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</si>
  <si>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</si>
  <si>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</si>
  <si>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</si>
  <si>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</si>
  <si>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</si>
  <si>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</si>
  <si>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</si>
  <si>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</si>
  <si>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</si>
  <si>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</si>
  <si>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</si>
  <si>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</si>
  <si>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</si>
  <si>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</si>
  <si>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</si>
  <si>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</si>
  <si>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</si>
  <si>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</si>
  <si>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</si>
  <si>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</si>
  <si>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</si>
  <si>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</si>
  <si>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</si>
  <si>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</si>
  <si>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</si>
  <si>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</si>
  <si>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</si>
  <si>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</si>
  <si>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</si>
  <si>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</si>
  <si>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</si>
  <si>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</si>
  <si>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</si>
  <si>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</si>
  <si>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</si>
  <si>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</si>
  <si>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</si>
  <si>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</si>
  <si>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</si>
  <si>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</si>
  <si>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</si>
  <si>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</si>
  <si>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</si>
  <si>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</si>
  <si>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</si>
  <si>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</si>
  <si>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</si>
  <si>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</si>
  <si>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</si>
  <si>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</si>
  <si>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</si>
  <si>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</si>
  <si>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</si>
  <si>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</si>
  <si>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</si>
  <si>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</si>
  <si>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</si>
  <si>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</si>
  <si>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</si>
  <si>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</si>
  <si>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</si>
  <si>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</si>
  <si>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</si>
  <si>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</si>
  <si>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</si>
  <si>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</si>
  <si>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</si>
  <si>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</si>
  <si>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</si>
  <si>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</si>
  <si>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</si>
  <si>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</si>
  <si>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</si>
  <si>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</si>
  <si>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</si>
  <si>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</si>
  <si>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</si>
  <si>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</si>
  <si>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</si>
  <si>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</si>
  <si>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</si>
  <si>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</si>
  <si>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</si>
  <si>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</si>
  <si>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</si>
  <si>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</si>
  <si>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</si>
  <si>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</si>
  <si>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</si>
  <si>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</si>
  <si>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</si>
  <si>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</si>
  <si>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</si>
  <si>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</si>
  <si>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</si>
  <si>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</si>
  <si>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</si>
  <si>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</si>
  <si>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</si>
  <si>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</si>
  <si>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</si>
  <si>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</si>
  <si>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</si>
  <si>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</si>
  <si>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</si>
  <si>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</si>
  <si>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</si>
  <si>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</si>
  <si>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</si>
  <si>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</si>
  <si>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</si>
  <si>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</si>
  <si>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</si>
  <si>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</si>
  <si>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</si>
  <si>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</si>
  <si>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</si>
  <si>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</si>
  <si>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</si>
  <si>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</si>
  <si>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</si>
  <si>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</si>
  <si>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</si>
  <si>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</si>
  <si>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</si>
  <si>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</si>
  <si>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</si>
  <si>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</si>
  <si>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</si>
  <si>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</si>
  <si>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</si>
  <si>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</si>
  <si>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</si>
  <si>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</si>
  <si>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</si>
  <si>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</si>
  <si>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</si>
  <si>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</si>
  <si>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</si>
  <si>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</si>
  <si>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</si>
  <si>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</si>
  <si>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</si>
  <si>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</si>
  <si>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</si>
  <si>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</si>
  <si>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</si>
  <si>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</si>
  <si>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</si>
  <si>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</si>
  <si>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</si>
  <si>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</si>
  <si>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</si>
  <si>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</si>
  <si>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</si>
  <si>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</si>
  <si>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</si>
  <si>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</si>
  <si>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</si>
  <si>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</si>
  <si>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</si>
  <si>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</si>
  <si>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</si>
  <si>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</si>
  <si>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</si>
  <si>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</si>
  <si>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</si>
  <si>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</si>
  <si>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</si>
  <si>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</si>
  <si>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</si>
  <si>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</si>
  <si>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</si>
  <si>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</si>
  <si>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</si>
  <si>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</si>
  <si>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</si>
  <si>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</si>
  <si>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</si>
  <si>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</si>
  <si>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</si>
  <si>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</si>
  <si>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</si>
  <si>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</si>
  <si>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</si>
  <si>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</si>
  <si>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</si>
  <si>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</si>
  <si>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</si>
  <si>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</si>
  <si>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</si>
  <si>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</si>
  <si>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</si>
  <si>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</si>
  <si>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</si>
  <si>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</si>
  <si>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</si>
  <si>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</si>
  <si>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</si>
  <si>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</si>
  <si>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</si>
  <si>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</si>
  <si>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</si>
  <si>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</si>
  <si>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</si>
  <si>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</si>
  <si>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</si>
  <si>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</si>
  <si>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</si>
  <si>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</si>
  <si>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</si>
  <si>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</si>
  <si>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</si>
  <si>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</si>
  <si>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</si>
  <si>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</si>
  <si>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</si>
  <si>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</si>
  <si>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</si>
  <si>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</si>
  <si>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</si>
  <si>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</si>
  <si>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</si>
  <si>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</si>
  <si>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</si>
  <si>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</si>
  <si>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</si>
  <si>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</si>
  <si>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</si>
  <si>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</si>
  <si>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</si>
  <si>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</si>
  <si>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</si>
  <si>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</si>
  <si>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</si>
  <si>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</si>
  <si>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</si>
  <si>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</si>
  <si>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</si>
  <si>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</si>
  <si>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</si>
  <si>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</si>
  <si>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</si>
  <si>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</si>
  <si>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</si>
  <si>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</si>
  <si>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</si>
  <si>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</si>
  <si>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</si>
  <si>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</si>
  <si>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</si>
  <si>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</si>
  <si>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</si>
  <si>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</si>
  <si>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</si>
  <si>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</si>
  <si>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</si>
  <si>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</si>
  <si>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</si>
  <si>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</si>
  <si>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</si>
  <si>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</si>
  <si>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</si>
  <si>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</si>
  <si>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</si>
  <si>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</si>
  <si>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</si>
  <si>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</si>
  <si>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</si>
  <si>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</si>
  <si>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</si>
  <si>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</si>
  <si>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</si>
  <si>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</si>
  <si>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</si>
  <si>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</si>
  <si>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</si>
  <si>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</si>
  <si>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</si>
  <si>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</si>
  <si>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</si>
  <si>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</si>
  <si>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</si>
  <si>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</si>
  <si>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</si>
  <si>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</si>
  <si>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</si>
  <si>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</si>
  <si>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</si>
  <si>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</si>
  <si>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</si>
  <si>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</si>
  <si>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</si>
  <si>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</si>
  <si>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</si>
  <si>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</si>
  <si>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</si>
  <si>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</si>
  <si>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</si>
  <si>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</si>
  <si>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</si>
  <si>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</si>
  <si>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</si>
  <si>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</si>
  <si>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</si>
  <si>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</si>
  <si>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</si>
  <si>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</si>
  <si>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</si>
  <si>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</si>
  <si>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</si>
  <si>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</si>
  <si>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</si>
  <si>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</si>
  <si>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</si>
  <si>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</si>
  <si>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</si>
  <si>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</si>
  <si>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</si>
  <si>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</si>
  <si>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</si>
  <si>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</si>
  <si>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</si>
  <si>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</si>
  <si>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</si>
  <si>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</si>
  <si>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</si>
  <si>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</si>
  <si>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</si>
  <si>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</si>
  <si>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</si>
  <si>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</si>
  <si>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</si>
  <si>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</si>
  <si>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</si>
  <si>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</si>
  <si>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</si>
  <si>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</si>
  <si>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</si>
  <si>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</si>
  <si>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</si>
  <si>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</si>
  <si>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</si>
  <si>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</si>
  <si>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</si>
  <si>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</si>
  <si>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</si>
  <si>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</si>
  <si>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</si>
  <si>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</si>
  <si>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</si>
  <si>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</si>
  <si>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</si>
  <si>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</si>
  <si>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</si>
  <si>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</si>
  <si>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</si>
  <si>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</si>
  <si>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</si>
  <si>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</si>
  <si>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</si>
  <si>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</si>
  <si>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</si>
  <si>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</si>
  <si>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</si>
  <si>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</si>
  <si>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</si>
  <si>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</si>
  <si>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</si>
  <si>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</si>
  <si>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</si>
  <si>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</si>
  <si>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</si>
  <si>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</si>
  <si>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</si>
  <si>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</si>
  <si>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</si>
  <si>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</si>
  <si>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</si>
  <si>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</si>
  <si>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</si>
  <si>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</si>
  <si>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</si>
  <si>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</si>
  <si>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</si>
  <si>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</si>
  <si>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</si>
  <si>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</si>
  <si>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</si>
  <si>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</si>
  <si>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</si>
  <si>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</si>
  <si>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</si>
  <si>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</si>
  <si>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</si>
  <si>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</si>
  <si>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</si>
  <si>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</si>
  <si>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</si>
  <si>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</si>
  <si>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</si>
  <si>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</si>
  <si>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</si>
  <si>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</si>
  <si>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</si>
  <si>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</si>
  <si>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</si>
  <si>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</si>
  <si>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</si>
  <si>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</si>
  <si>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</si>
  <si>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</si>
  <si>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</si>
  <si>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</si>
  <si>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</si>
  <si>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</si>
  <si>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</si>
  <si>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</si>
  <si>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</si>
  <si>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</si>
  <si>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</si>
  <si>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</si>
  <si>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</si>
  <si>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</si>
  <si>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</si>
  <si>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</si>
  <si>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</si>
  <si>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</si>
  <si>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</si>
  <si>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</si>
  <si>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</si>
  <si>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</si>
  <si>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</si>
  <si>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</si>
  <si>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</si>
  <si>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</si>
  <si>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</si>
  <si>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</si>
  <si>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</si>
  <si>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</si>
  <si>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</si>
  <si>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</si>
  <si>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</si>
  <si>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</si>
  <si>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</si>
  <si>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</si>
  <si>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</si>
  <si>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</si>
  <si>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</si>
  <si>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</si>
  <si>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</si>
  <si>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</si>
  <si>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</si>
  <si>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</si>
  <si>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</si>
  <si>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</si>
  <si>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</si>
  <si>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</si>
  <si>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</si>
  <si>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</si>
  <si>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</si>
  <si>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</si>
  <si>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</si>
  <si>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</si>
  <si>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</si>
  <si>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</si>
  <si>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</si>
  <si>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</si>
  <si>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</si>
  <si>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</si>
  <si>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</si>
  <si>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</si>
  <si>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</si>
  <si>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</si>
  <si>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</si>
  <si>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</si>
  <si>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</si>
  <si>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</si>
  <si>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</si>
  <si>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</si>
  <si>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</si>
  <si>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</si>
  <si>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</si>
  <si>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</si>
  <si>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</si>
  <si>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</si>
  <si>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</si>
  <si>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</si>
  <si>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</si>
  <si>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</si>
  <si>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</si>
  <si>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</si>
  <si>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</si>
  <si>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</si>
  <si>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</si>
  <si>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</si>
  <si>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</si>
  <si>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</si>
  <si>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</si>
  <si>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</si>
  <si>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</si>
  <si>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</si>
  <si>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</si>
  <si>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</si>
  <si>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</si>
  <si>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</si>
  <si>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</si>
  <si>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</si>
  <si>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</si>
  <si>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</si>
  <si>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</si>
  <si>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</si>
  <si>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</si>
  <si>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</si>
  <si>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</si>
  <si>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</si>
  <si>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</si>
  <si>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</si>
  <si>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</si>
  <si>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</si>
  <si>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</si>
  <si>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</si>
  <si>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</si>
  <si>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</si>
  <si>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</si>
  <si>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</si>
  <si>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</si>
  <si>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</si>
  <si>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</si>
  <si>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</si>
  <si>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</si>
  <si>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</si>
  <si>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</si>
  <si>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</si>
  <si>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</si>
  <si>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</si>
  <si>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</si>
  <si>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</si>
  <si>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</si>
  <si>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</si>
  <si>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</si>
  <si>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</si>
  <si>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</si>
  <si>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</si>
  <si>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</si>
  <si>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</si>
  <si>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</si>
  <si>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</si>
  <si>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</si>
  <si>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</si>
  <si>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</si>
  <si>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</si>
  <si>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</si>
  <si>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</si>
  <si>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</si>
  <si>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</si>
  <si>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</si>
  <si>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</si>
  <si>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</si>
  <si>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</si>
  <si>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</si>
  <si>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</si>
  <si>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</si>
  <si>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</si>
  <si>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</si>
  <si>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</si>
  <si>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</si>
  <si>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</si>
  <si>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</si>
  <si>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</si>
  <si>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</si>
  <si>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</si>
  <si>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</si>
  <si>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</si>
  <si>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</si>
  <si>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</si>
  <si>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</si>
  <si>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</si>
  <si>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</si>
  <si>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</si>
  <si>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</si>
  <si>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</si>
  <si>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</si>
  <si>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</si>
  <si>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</si>
  <si>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</si>
  <si>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</si>
  <si>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</si>
  <si>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</si>
  <si>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</si>
  <si>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</si>
  <si>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</si>
  <si>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</si>
  <si>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</si>
  <si>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</si>
  <si>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</si>
  <si>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</si>
  <si>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</si>
  <si>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</si>
  <si>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</si>
  <si>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</si>
  <si>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</si>
  <si>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</si>
  <si>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</si>
  <si>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</si>
  <si>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</si>
  <si>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</si>
  <si>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</si>
  <si>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</si>
  <si>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</si>
  <si>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</si>
  <si>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</si>
  <si>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</si>
  <si>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</si>
  <si>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</si>
  <si>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</si>
  <si>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</si>
  <si>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</si>
  <si>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</si>
  <si>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</si>
  <si>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</si>
  <si>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</si>
  <si>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</si>
  <si>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</si>
  <si>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</si>
  <si>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</si>
  <si>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</si>
  <si>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</si>
  <si>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</si>
  <si>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</si>
  <si>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</si>
  <si>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</si>
  <si>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</si>
  <si>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</si>
  <si>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</si>
  <si>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</si>
  <si>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</si>
  <si>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</si>
  <si>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</si>
  <si>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</si>
  <si>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</si>
  <si>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</si>
  <si>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</si>
  <si>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</si>
  <si>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</si>
  <si>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</si>
  <si>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</si>
  <si>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</si>
  <si>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</si>
  <si>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</si>
  <si>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</si>
  <si>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</si>
  <si>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</si>
  <si>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</si>
  <si>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</si>
  <si>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</si>
  <si>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</si>
  <si>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</si>
  <si>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</si>
  <si>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</si>
  <si>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</si>
  <si>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</si>
  <si>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</si>
  <si>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</si>
  <si>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</si>
  <si>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</si>
  <si>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</si>
  <si>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</si>
  <si>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</si>
  <si>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</si>
  <si>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</si>
  <si>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</si>
  <si>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</si>
  <si>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</si>
  <si>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</si>
  <si>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</si>
  <si>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</si>
  <si>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</si>
  <si>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</si>
  <si>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</si>
  <si>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</si>
  <si>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</si>
  <si>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</si>
  <si>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</si>
  <si>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</si>
  <si>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</si>
  <si>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</si>
  <si>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</si>
  <si>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</si>
  <si>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</si>
  <si>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</si>
  <si>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</si>
  <si>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</si>
  <si>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</si>
  <si>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</si>
  <si>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</si>
  <si>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</si>
  <si>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</si>
  <si>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</si>
  <si>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</si>
  <si>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</si>
  <si>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</si>
  <si>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</si>
  <si>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</si>
  <si>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</si>
  <si>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</si>
  <si>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</si>
  <si>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</si>
  <si>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</si>
  <si>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</si>
  <si>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</si>
  <si>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</si>
  <si>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</si>
  <si>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</si>
  <si>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</si>
  <si>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</si>
  <si>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</si>
  <si>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</si>
  <si>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</si>
  <si>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</si>
  <si>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</si>
  <si>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</si>
  <si>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</si>
  <si>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</si>
  <si>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</si>
  <si>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</si>
  <si>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</si>
  <si>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</si>
  <si>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</si>
  <si>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</si>
  <si>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</si>
  <si>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</si>
  <si>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</si>
  <si>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</si>
  <si>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</si>
  <si>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</si>
  <si>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</si>
  <si>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</si>
  <si>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</si>
  <si>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</si>
  <si>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</si>
  <si>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</si>
  <si>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</si>
  <si>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</si>
  <si>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</si>
  <si>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</si>
  <si>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</si>
  <si>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</si>
  <si>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</si>
  <si>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</si>
  <si>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</si>
  <si>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</si>
  <si>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</si>
  <si>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</si>
  <si>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</si>
  <si>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</si>
  <si>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</si>
  <si>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</si>
  <si>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</si>
  <si>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</si>
  <si>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</si>
  <si>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</si>
  <si>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</si>
  <si>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</si>
  <si>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</si>
  <si>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</si>
  <si>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</si>
  <si>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</si>
  <si>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</si>
  <si>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</si>
  <si>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</si>
  <si>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</si>
  <si>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</si>
  <si>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</si>
  <si>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</si>
  <si>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</si>
  <si>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</si>
  <si>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</si>
  <si>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</si>
  <si>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</si>
  <si>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</si>
  <si>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</si>
  <si>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</si>
  <si>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</si>
  <si>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</si>
  <si>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</si>
  <si>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</si>
  <si>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</si>
  <si>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</si>
  <si>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</si>
  <si>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</si>
  <si>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</si>
  <si>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</si>
  <si>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</si>
  <si>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</si>
  <si>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</si>
  <si>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</si>
  <si>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</si>
  <si>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</si>
  <si>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</si>
  <si>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</si>
  <si>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</si>
  <si>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</si>
  <si>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</si>
  <si>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</si>
  <si>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</si>
  <si>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</si>
  <si>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</si>
  <si>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</si>
  <si>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</si>
  <si>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</si>
  <si>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</si>
  <si>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</si>
  <si>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</si>
  <si>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</si>
  <si>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</si>
  <si>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</si>
  <si>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</si>
  <si>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</si>
  <si>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</si>
  <si>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</si>
  <si>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</si>
  <si>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</si>
  <si>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</si>
  <si>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</si>
  <si>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</si>
  <si>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</si>
  <si>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</si>
  <si>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</si>
  <si>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</si>
  <si>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</si>
  <si>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</si>
  <si>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</si>
  <si>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</si>
  <si>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</si>
  <si>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</si>
  <si>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</si>
  <si>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</si>
  <si>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</si>
  <si>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</si>
  <si>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</si>
  <si>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</si>
  <si>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</si>
  <si>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</si>
  <si>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</si>
  <si>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</si>
  <si>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</si>
  <si>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</si>
  <si>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</si>
  <si>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</si>
  <si>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</si>
  <si>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</si>
  <si>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</si>
  <si>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</si>
  <si>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</si>
  <si>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</si>
  <si>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</si>
  <si>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</si>
  <si>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</si>
  <si>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</si>
  <si>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</si>
  <si>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</si>
  <si>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</si>
  <si>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</si>
  <si>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</si>
  <si>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</si>
  <si>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</si>
  <si>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</si>
  <si>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</si>
  <si>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</si>
  <si>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</si>
  <si>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</si>
  <si>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</si>
  <si>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</si>
  <si>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</si>
  <si>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</si>
  <si>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</si>
  <si>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</si>
  <si>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</si>
  <si>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</si>
  <si>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</si>
  <si>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</si>
  <si>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</si>
  <si>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</si>
  <si>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</si>
  <si>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</si>
  <si>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</si>
  <si>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</si>
  <si>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</si>
  <si>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</si>
  <si>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</si>
  <si>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</si>
  <si>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</si>
  <si>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</si>
  <si>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</si>
  <si>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</si>
  <si>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</si>
  <si>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</si>
  <si>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</si>
  <si>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</si>
  <si>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</si>
  <si>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</si>
  <si>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</si>
  <si>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</si>
  <si>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</si>
  <si>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</si>
  <si>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</si>
  <si>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</si>
  <si>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</si>
  <si>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</si>
  <si>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</si>
  <si>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</si>
  <si>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</si>
  <si>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</si>
  <si>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</si>
  <si>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</si>
  <si>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</si>
  <si>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</si>
  <si>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</si>
  <si>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</si>
  <si>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</si>
  <si>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</si>
  <si>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</si>
  <si>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</si>
  <si>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</si>
  <si>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</si>
  <si>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</si>
  <si>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</si>
  <si>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</si>
  <si>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</si>
  <si>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</si>
  <si>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</si>
  <si>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</si>
  <si>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</si>
  <si>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</si>
  <si>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</si>
  <si>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</si>
  <si>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</si>
  <si>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</si>
  <si>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</si>
  <si>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</si>
  <si>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</si>
  <si>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</si>
  <si>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</si>
  <si>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</si>
  <si>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</si>
  <si>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</si>
  <si>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</si>
  <si>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</si>
  <si>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</si>
  <si>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</si>
  <si>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</si>
  <si>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</si>
  <si>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</si>
  <si>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</si>
  <si>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</si>
  <si>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</si>
  <si>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</si>
  <si>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</si>
  <si>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</si>
  <si>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</si>
  <si>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</si>
  <si>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</si>
  <si>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</si>
  <si>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</si>
  <si>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</si>
  <si>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</si>
  <si>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</si>
  <si>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</si>
  <si>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</si>
  <si>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</si>
  <si>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</si>
  <si>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</si>
  <si>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</si>
  <si>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</si>
  <si>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</si>
  <si>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</si>
  <si>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</si>
  <si>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</si>
  <si>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</si>
  <si>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</si>
  <si>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</si>
  <si>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</si>
  <si>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</si>
  <si>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</si>
  <si>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</si>
  <si>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</si>
  <si>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</si>
  <si>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</si>
  <si>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</si>
  <si>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</si>
  <si>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</si>
  <si>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</si>
  <si>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</si>
  <si>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</si>
  <si>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</si>
  <si>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</si>
  <si>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</si>
  <si>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</si>
  <si>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</si>
  <si>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</si>
  <si>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</si>
  <si>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</si>
  <si>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</si>
  <si>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</si>
  <si>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</si>
  <si>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</si>
  <si>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</si>
  <si>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</si>
  <si>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</si>
  <si>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</si>
  <si>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</si>
  <si>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</si>
  <si>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</si>
  <si>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</si>
  <si>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</si>
  <si>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</si>
  <si>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</si>
  <si>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</si>
  <si>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</si>
  <si>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</si>
  <si>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</si>
  <si>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</si>
  <si>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</si>
  <si>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</si>
  <si>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</si>
  <si>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</si>
  <si>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</si>
  <si>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</si>
  <si>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</si>
  <si>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</si>
  <si>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</si>
  <si>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</si>
  <si>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</si>
  <si>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</si>
  <si>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</si>
  <si>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</si>
  <si>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</si>
  <si>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</si>
  <si>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</si>
  <si>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</si>
  <si>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</si>
  <si>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</si>
  <si>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</si>
  <si>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</si>
  <si>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</si>
  <si>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</si>
  <si>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</si>
  <si>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</si>
  <si>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</si>
  <si>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</si>
  <si>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</si>
  <si>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</si>
  <si>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</si>
  <si>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</si>
  <si>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</si>
  <si>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</si>
  <si>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</si>
  <si>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</si>
  <si>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</si>
  <si>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</si>
  <si>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</si>
  <si>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</si>
  <si>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</si>
  <si>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</si>
  <si>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</si>
  <si>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</si>
  <si>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</si>
  <si>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</si>
  <si>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</si>
  <si>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</si>
  <si>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</si>
  <si>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</si>
  <si>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</si>
  <si>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</si>
  <si>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</si>
  <si>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</si>
  <si>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</si>
  <si>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</si>
  <si>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</si>
  <si>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</si>
  <si>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</si>
  <si>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</si>
  <si>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</si>
  <si>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</si>
  <si>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</si>
  <si>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</si>
  <si>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</si>
  <si>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</si>
  <si>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</si>
  <si>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</si>
  <si>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</si>
  <si>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</si>
  <si>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</si>
  <si>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</si>
  <si>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</si>
  <si>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</si>
  <si>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</si>
  <si>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</si>
  <si>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</si>
  <si>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</si>
  <si>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</si>
  <si>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</si>
  <si>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</si>
  <si>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</si>
  <si>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</si>
  <si>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</si>
  <si>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</si>
  <si>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</si>
  <si>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</si>
  <si>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</si>
  <si>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</si>
  <si>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</si>
  <si>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</si>
  <si>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</si>
  <si>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</si>
  <si>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</si>
  <si>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</si>
  <si>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</si>
  <si>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</si>
  <si>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</si>
  <si>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</si>
  <si>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</si>
  <si>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</si>
  <si>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</si>
  <si>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</si>
  <si>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</si>
  <si>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</si>
  <si>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</si>
  <si>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</si>
  <si>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</si>
  <si>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</si>
  <si>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</si>
  <si>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</si>
  <si>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</si>
  <si>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</si>
  <si>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</si>
  <si>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</si>
  <si>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</si>
  <si>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</si>
  <si>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</si>
  <si>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</si>
  <si>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</si>
  <si>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</si>
  <si>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</si>
  <si>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</si>
  <si>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</si>
  <si>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</si>
  <si>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</si>
  <si>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</si>
  <si>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</si>
  <si>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</si>
  <si>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</si>
  <si>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</si>
  <si>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</si>
  <si>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</si>
  <si>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</si>
  <si>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</si>
  <si>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</si>
  <si>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</si>
  <si>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</si>
  <si>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</si>
  <si>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</si>
  <si>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</si>
  <si>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</si>
  <si>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</si>
  <si>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</si>
  <si>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</si>
  <si>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</si>
  <si>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</si>
  <si>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</si>
  <si>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</si>
  <si>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</si>
  <si>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</si>
  <si>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</si>
  <si>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</si>
  <si>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</si>
  <si>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</si>
  <si>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</si>
  <si>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</si>
  <si>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</si>
  <si>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</si>
  <si>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</si>
  <si>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</si>
  <si>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</si>
  <si>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</si>
  <si>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</si>
  <si>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</si>
  <si>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</si>
  <si>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</si>
  <si>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</si>
  <si>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</si>
  <si>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</si>
  <si>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</si>
  <si>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</si>
  <si>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</si>
  <si>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</si>
  <si>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</si>
  <si>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</si>
  <si>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</si>
  <si>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</si>
  <si>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</si>
  <si>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</si>
  <si>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</si>
  <si>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</si>
  <si>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</si>
  <si>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</si>
  <si>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</si>
  <si>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</si>
  <si>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</si>
  <si>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</si>
  <si>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</si>
  <si>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</si>
  <si>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</si>
  <si>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</si>
  <si>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</si>
  <si>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</si>
  <si>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</si>
  <si>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</si>
  <si>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</si>
  <si>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</si>
  <si>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</si>
  <si>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</si>
  <si>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</si>
  <si>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</si>
  <si>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</si>
  <si>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</si>
  <si>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</si>
  <si>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</si>
  <si>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</si>
  <si>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</si>
  <si>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</si>
  <si>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</si>
  <si>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</si>
  <si>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</si>
  <si>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</si>
  <si>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</si>
  <si>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</si>
  <si>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</si>
  <si>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</si>
  <si>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</si>
  <si>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</si>
  <si>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</si>
  <si>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</si>
  <si>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</si>
  <si>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</si>
  <si>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</si>
  <si>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</si>
  <si>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</si>
  <si>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</si>
  <si>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</si>
  <si>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</si>
  <si>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</si>
  <si>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</si>
  <si>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</si>
  <si>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</si>
  <si>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</si>
  <si>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</si>
  <si>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</si>
  <si>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</si>
  <si>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</si>
  <si>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</si>
  <si>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</si>
  <si>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</si>
  <si>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</si>
  <si>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</si>
  <si>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</si>
  <si>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</si>
  <si>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</si>
  <si>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</si>
  <si>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</si>
  <si>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</si>
  <si>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</si>
  <si>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</si>
  <si>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</si>
  <si>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</si>
  <si>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</si>
  <si>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</si>
  <si>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</si>
  <si>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</si>
  <si>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</si>
  <si>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</si>
  <si>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</si>
  <si>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</si>
  <si>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</si>
  <si>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</si>
  <si>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</si>
  <si>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</si>
  <si>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</si>
  <si>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</si>
  <si>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</si>
  <si>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</si>
  <si>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</si>
  <si>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</si>
  <si>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</si>
  <si>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</si>
  <si>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</si>
  <si>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</si>
  <si>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</si>
  <si>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</si>
  <si>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</si>
  <si>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</si>
  <si>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</si>
  <si>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</si>
  <si>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</si>
  <si>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</si>
  <si>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</si>
  <si>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</si>
  <si>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</si>
  <si>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</si>
  <si>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</si>
  <si>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</si>
  <si>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</si>
  <si>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</si>
  <si>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</si>
  <si>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</si>
  <si>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</si>
  <si>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</si>
  <si>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</si>
  <si>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</si>
  <si>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</si>
  <si>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</si>
  <si>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</si>
  <si>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</si>
  <si>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</si>
  <si>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</si>
  <si>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</si>
  <si>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</si>
  <si>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</si>
  <si>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</si>
  <si>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</si>
  <si>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</si>
  <si>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</si>
  <si>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</si>
  <si>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</si>
  <si>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</si>
  <si>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</si>
  <si>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</si>
  <si>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</si>
  <si>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</si>
  <si>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</si>
  <si>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</si>
  <si>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</si>
  <si>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</si>
  <si>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</si>
  <si>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</si>
  <si>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</si>
  <si>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</si>
  <si>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</si>
  <si>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</si>
  <si>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</si>
  <si>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</si>
  <si>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</si>
  <si>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</si>
  <si>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</si>
  <si>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</si>
  <si>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</si>
  <si>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</si>
  <si>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</si>
  <si>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</si>
  <si>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</si>
  <si>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</si>
  <si>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</si>
  <si>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</si>
  <si>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</si>
  <si>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</si>
  <si>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</si>
  <si>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</si>
  <si>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</si>
  <si>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</si>
  <si>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</si>
  <si>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</si>
  <si>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</si>
  <si>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</si>
  <si>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</si>
  <si>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</si>
  <si>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</si>
  <si>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</si>
  <si>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</si>
  <si>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</si>
  <si>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</si>
  <si>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</si>
  <si>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</si>
  <si>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</si>
  <si>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</si>
  <si>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</si>
  <si>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</si>
  <si>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</si>
  <si>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</si>
  <si>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</si>
  <si>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</si>
  <si>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</si>
  <si>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</si>
  <si>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</si>
  <si>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</si>
  <si>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</si>
  <si>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</si>
  <si>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</si>
  <si>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</si>
  <si>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</si>
  <si>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</si>
  <si>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</si>
  <si>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</si>
  <si>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</si>
  <si>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</si>
  <si>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</si>
  <si>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</si>
  <si>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</si>
  <si>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</si>
  <si>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</si>
  <si>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</si>
  <si>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</si>
  <si>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</si>
  <si>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</si>
  <si>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</si>
  <si>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</si>
  <si>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</si>
  <si>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</si>
  <si>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</si>
  <si>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</si>
  <si>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</si>
  <si>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</si>
  <si>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</si>
  <si>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</si>
  <si>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</si>
  <si>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</si>
  <si>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</si>
  <si>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</si>
  <si>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</si>
  <si>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</si>
  <si>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</si>
  <si>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</si>
  <si>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</si>
  <si>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</si>
  <si>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</si>
  <si>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</si>
  <si>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</si>
  <si>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</si>
  <si>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</si>
  <si>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</si>
  <si>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</si>
  <si>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</si>
  <si>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</si>
  <si>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</si>
  <si>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</si>
  <si>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</si>
  <si>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</si>
  <si>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</si>
  <si>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</si>
  <si>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</si>
  <si>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</si>
  <si>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</si>
  <si>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</si>
  <si>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</si>
  <si>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</si>
  <si>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</si>
  <si>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</si>
  <si>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</si>
  <si>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</si>
  <si>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</si>
  <si>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</si>
  <si>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</si>
  <si>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</si>
  <si>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</si>
  <si>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</si>
  <si>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</si>
  <si>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</si>
  <si>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</si>
  <si>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</si>
  <si>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</si>
  <si>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</si>
  <si>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</si>
  <si>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</si>
  <si>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</si>
  <si>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</si>
  <si>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</si>
  <si>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</si>
  <si>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</si>
  <si>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</si>
  <si>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</si>
  <si>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</si>
  <si>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</si>
  <si>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</si>
  <si>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</si>
  <si>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</si>
  <si>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</si>
  <si>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</si>
  <si>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</si>
  <si>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</si>
  <si>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</si>
  <si>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</si>
  <si>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</si>
  <si>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</si>
  <si>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</si>
  <si>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</si>
  <si>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</si>
  <si>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</si>
  <si>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</si>
  <si>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</si>
  <si>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</si>
  <si>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</si>
  <si>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</si>
  <si>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</si>
  <si>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</si>
  <si>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</si>
  <si>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</si>
  <si>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</si>
  <si>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</si>
  <si>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</si>
  <si>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</si>
  <si>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</si>
  <si>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</si>
  <si>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</si>
  <si>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</si>
  <si>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</si>
  <si>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</si>
  <si>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</si>
  <si>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</si>
  <si>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</si>
  <si>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</si>
  <si>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</si>
  <si>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</si>
  <si>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</si>
  <si>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</si>
  <si>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</si>
  <si>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</si>
  <si>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</si>
  <si>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</si>
  <si>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</si>
  <si>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</si>
  <si>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</si>
  <si>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</si>
  <si>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</si>
  <si>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</si>
  <si>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</si>
  <si>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</si>
  <si>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</si>
  <si>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</si>
  <si>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</si>
  <si>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</si>
  <si>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</si>
  <si>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</si>
  <si>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</si>
  <si>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</si>
  <si>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</si>
  <si>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</si>
  <si>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</si>
  <si>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</si>
  <si>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</si>
  <si>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</si>
  <si>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</si>
  <si>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</si>
  <si>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</si>
  <si>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</si>
  <si>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</si>
  <si>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</si>
  <si>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</si>
  <si>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</si>
  <si>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</si>
  <si>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</si>
  <si>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</si>
  <si>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</si>
  <si>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</si>
  <si>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</si>
  <si>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</si>
  <si>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</si>
  <si>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</si>
  <si>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</si>
  <si>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</si>
  <si>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</si>
  <si>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</si>
  <si>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</si>
  <si>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</si>
  <si>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</si>
  <si>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</si>
  <si>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</si>
  <si>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</si>
  <si>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</si>
  <si>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</si>
  <si>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</si>
  <si>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</si>
  <si>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</si>
  <si>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</si>
  <si>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</si>
  <si>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</si>
  <si>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</si>
  <si>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</si>
  <si>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</si>
  <si>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</si>
  <si>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</si>
  <si>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</si>
  <si>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</si>
  <si>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</si>
  <si>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</si>
  <si>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</si>
  <si>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</si>
  <si>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</si>
  <si>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</si>
  <si>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</si>
  <si>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</si>
  <si>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</si>
  <si>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</si>
  <si>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</si>
  <si>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</si>
  <si>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</si>
  <si>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</si>
  <si>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</si>
  <si>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</si>
  <si>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</si>
  <si>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</si>
  <si>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</si>
  <si>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</si>
  <si>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</si>
  <si>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</si>
  <si>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</si>
  <si>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</si>
  <si>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</si>
  <si>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</si>
  <si>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</si>
  <si>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</si>
  <si>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</si>
  <si>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</si>
  <si>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</si>
  <si>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</si>
  <si>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</si>
  <si>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</si>
  <si>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</si>
  <si>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</si>
  <si>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</si>
  <si>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</si>
  <si>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</si>
  <si>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</si>
  <si>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</si>
  <si>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</si>
  <si>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</si>
  <si>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</si>
  <si>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</si>
  <si>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</si>
  <si>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</si>
  <si>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</si>
  <si>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</si>
  <si>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</si>
  <si>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</si>
  <si>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</si>
  <si>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</si>
  <si>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</si>
  <si>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</si>
  <si>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</si>
  <si>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</si>
  <si>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</si>
  <si>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</si>
  <si>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</si>
  <si>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</si>
  <si>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</si>
  <si>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</si>
  <si>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</si>
  <si>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</si>
  <si>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</si>
  <si>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</si>
  <si>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</si>
  <si>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</si>
  <si>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</si>
  <si>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</si>
  <si>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</si>
  <si>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</si>
  <si>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</si>
  <si>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</si>
  <si>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</si>
  <si>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</si>
  <si>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</si>
  <si>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</si>
  <si>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</si>
  <si>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</si>
  <si>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</si>
  <si>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</si>
  <si>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</si>
  <si>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</si>
  <si>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</si>
  <si>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</si>
  <si>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</si>
  <si>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</si>
  <si>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</si>
  <si>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</si>
  <si>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</si>
  <si>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</si>
  <si>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</si>
  <si>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</si>
  <si>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</si>
  <si>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</si>
  <si>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</si>
  <si>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</si>
  <si>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</si>
  <si>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</si>
  <si>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</si>
  <si>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</si>
  <si>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</si>
  <si>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</si>
  <si>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</si>
  <si>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</si>
  <si>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</si>
  <si>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</si>
  <si>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</si>
  <si>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</si>
  <si>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</si>
  <si>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</si>
  <si>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</si>
  <si>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</si>
  <si>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</si>
  <si>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</si>
  <si>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</si>
  <si>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</si>
  <si>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</si>
  <si>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</si>
  <si>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</si>
  <si>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</si>
  <si>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</si>
  <si>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</si>
  <si>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</si>
  <si>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</si>
  <si>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</si>
  <si>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</si>
  <si>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</si>
  <si>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</si>
  <si>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</si>
  <si>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</si>
  <si>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</si>
  <si>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</si>
  <si>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</si>
  <si>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</si>
  <si>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</si>
  <si>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</si>
  <si>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</si>
  <si>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</si>
  <si>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</si>
  <si>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</si>
  <si>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</si>
  <si>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</si>
  <si>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</si>
  <si>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</si>
  <si>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</si>
  <si>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</si>
  <si>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</si>
  <si>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</si>
  <si>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</si>
  <si>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</si>
  <si>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</si>
  <si>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</si>
  <si>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</si>
  <si>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</si>
  <si>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</si>
  <si>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</si>
  <si>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</si>
  <si>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</si>
  <si>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</si>
  <si>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</si>
  <si>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</si>
  <si>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</si>
  <si>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</si>
  <si>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</si>
  <si>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</si>
  <si>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</si>
  <si>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</si>
  <si>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</si>
  <si>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</si>
  <si>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</si>
  <si>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</si>
  <si>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</si>
  <si>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</si>
  <si>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</si>
  <si>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</si>
  <si>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</si>
  <si>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</si>
  <si>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</si>
  <si>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</si>
  <si>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</si>
  <si>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</si>
  <si>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</si>
  <si>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</si>
  <si>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</si>
  <si>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</si>
  <si>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</si>
  <si>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</si>
  <si>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</si>
  <si>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</si>
  <si>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</si>
  <si>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</si>
  <si>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</si>
  <si>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</si>
  <si>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</si>
  <si>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</si>
  <si>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</si>
  <si>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</si>
  <si>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</si>
  <si>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</si>
  <si>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</si>
  <si>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</si>
  <si>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</si>
  <si>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</si>
  <si>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</si>
  <si>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</si>
  <si>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</si>
  <si>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</si>
  <si>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</si>
  <si>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</si>
  <si>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</si>
  <si>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</si>
  <si>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</si>
  <si>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</si>
  <si>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</si>
  <si>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</si>
  <si>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</si>
  <si>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</si>
  <si>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</si>
  <si>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</si>
  <si>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</si>
  <si>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</si>
  <si>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</si>
  <si>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</si>
  <si>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</si>
  <si>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</si>
  <si>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</si>
  <si>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</si>
  <si>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</si>
  <si>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</si>
  <si>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</si>
  <si>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</si>
  <si>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</si>
  <si>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</si>
  <si>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</si>
  <si>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</si>
  <si>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</si>
  <si>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</si>
  <si>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</si>
  <si>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</si>
  <si>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</si>
  <si>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</si>
  <si>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</si>
  <si>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</si>
  <si>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</si>
  <si>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</si>
  <si>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</si>
  <si>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</si>
  <si>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</si>
  <si>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</si>
  <si>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</si>
  <si>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</si>
  <si>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</si>
  <si>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</si>
  <si>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</si>
  <si>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</si>
  <si>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</si>
  <si>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</si>
  <si>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</si>
  <si>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</si>
  <si>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</si>
  <si>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</si>
  <si>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</si>
  <si>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</si>
  <si>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</si>
  <si>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</si>
  <si>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</si>
  <si>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</si>
  <si>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</si>
  <si>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</si>
  <si>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</si>
  <si>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</si>
  <si>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</si>
  <si>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</si>
  <si>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</si>
  <si>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</si>
  <si>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</si>
  <si>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</si>
  <si>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</si>
  <si>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</si>
  <si>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</si>
  <si>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</si>
  <si>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</si>
  <si>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</si>
  <si>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</si>
  <si>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</si>
  <si>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</si>
  <si>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</si>
  <si>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</si>
  <si>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</si>
  <si>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</si>
  <si>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</si>
  <si>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</si>
  <si>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</si>
  <si>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</si>
  <si>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</si>
  <si>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</si>
  <si>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</si>
  <si>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</si>
  <si>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</si>
  <si>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</si>
  <si>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</si>
  <si>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</si>
  <si>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</si>
  <si>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</si>
  <si>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</si>
  <si>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</si>
  <si>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</si>
  <si>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</si>
  <si>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</si>
  <si>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</si>
  <si>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</si>
  <si>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</si>
  <si>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</si>
  <si>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</si>
  <si>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</si>
  <si>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</si>
  <si>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</si>
  <si>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</si>
  <si>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</si>
  <si>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</si>
  <si>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</si>
  <si>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</si>
  <si>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</si>
  <si>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</si>
  <si>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</si>
  <si>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</si>
  <si>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</si>
  <si>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</si>
  <si>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</si>
  <si>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</si>
  <si>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</si>
  <si>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</si>
  <si>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</si>
  <si>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</si>
  <si>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</si>
  <si>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</si>
  <si>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</si>
  <si>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</si>
  <si>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</si>
  <si>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</si>
  <si>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</si>
  <si>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</si>
  <si>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</si>
  <si>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</si>
  <si>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</si>
  <si>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</si>
  <si>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</si>
  <si>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</si>
  <si>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</si>
  <si>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</si>
  <si>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</si>
  <si>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</si>
  <si>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</si>
  <si>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</si>
  <si>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</si>
  <si>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</si>
  <si>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</si>
  <si>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</si>
  <si>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</si>
  <si>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</si>
  <si>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</si>
  <si>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</si>
  <si>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</si>
  <si>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</si>
  <si>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</si>
  <si>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</si>
  <si>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</si>
  <si>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</si>
  <si>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</si>
  <si>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</si>
  <si>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</si>
  <si>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</si>
  <si>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</si>
  <si>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</si>
  <si>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</si>
  <si>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</si>
  <si>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</si>
  <si>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</si>
  <si>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</si>
  <si>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</si>
  <si>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</si>
  <si>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</si>
  <si>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</si>
  <si>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</si>
  <si>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</si>
  <si>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</si>
  <si>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</si>
  <si>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</si>
  <si>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</si>
  <si>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</si>
  <si>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</si>
  <si>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</si>
  <si>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</si>
  <si>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</si>
  <si>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</si>
  <si>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</si>
  <si>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</si>
  <si>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</si>
  <si>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</si>
  <si>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</si>
  <si>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</si>
  <si>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</si>
  <si>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</si>
  <si>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</si>
  <si>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</si>
  <si>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</si>
  <si>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</si>
  <si>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</si>
  <si>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</si>
  <si>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</si>
  <si>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</si>
  <si>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</si>
  <si>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</si>
  <si>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</si>
  <si>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</si>
  <si>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</si>
  <si>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</si>
  <si>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</si>
  <si>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</si>
  <si>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</si>
  <si>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</si>
  <si>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</si>
  <si>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</si>
  <si>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</si>
  <si>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</si>
  <si>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</si>
  <si>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</si>
  <si>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</si>
  <si>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</si>
  <si>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</si>
  <si>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</si>
  <si>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</si>
  <si>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</si>
  <si>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</si>
  <si>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</si>
  <si>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</si>
  <si>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</si>
  <si>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</si>
  <si>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</si>
  <si>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</si>
  <si>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</si>
  <si>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</si>
  <si>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</si>
  <si>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</si>
  <si>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</si>
  <si>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</si>
  <si>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</si>
  <si>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</si>
  <si>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</si>
  <si>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</si>
  <si>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</si>
  <si>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</si>
  <si>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</si>
  <si>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</si>
  <si>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</si>
  <si>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</si>
  <si>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</si>
  <si>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</si>
  <si>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</si>
  <si>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</si>
  <si>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</si>
  <si>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</si>
  <si>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</si>
  <si>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</si>
  <si>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</si>
  <si>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</si>
  <si>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</si>
  <si>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</si>
  <si>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</si>
  <si>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</si>
  <si>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</si>
  <si>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</si>
  <si>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</si>
  <si>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</si>
  <si>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</si>
  <si>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</si>
  <si>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</si>
  <si>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</si>
  <si>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</si>
  <si>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</si>
  <si>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</si>
  <si>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</si>
  <si>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</si>
  <si>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</si>
  <si>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</si>
  <si>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</si>
  <si>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</si>
  <si>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</si>
  <si>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</si>
  <si>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</si>
  <si>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</si>
  <si>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</si>
  <si>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</si>
  <si>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</si>
  <si>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</si>
  <si>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</si>
  <si>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</si>
  <si>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</si>
  <si>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</si>
  <si>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</si>
  <si>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</si>
  <si>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</si>
  <si>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</si>
  <si>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</si>
  <si>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</si>
  <si>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</si>
  <si>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</si>
  <si>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</si>
  <si>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</si>
  <si>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</si>
  <si>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</si>
  <si>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</si>
  <si>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</si>
  <si>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</si>
  <si>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</si>
  <si>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</si>
  <si>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</si>
  <si>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</si>
  <si>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</si>
  <si>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</si>
  <si>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</si>
  <si>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</si>
  <si>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</si>
  <si>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</si>
  <si>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</si>
  <si>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</si>
  <si>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</si>
  <si>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</si>
  <si>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</si>
  <si>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</si>
  <si>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</si>
  <si>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</si>
  <si>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</si>
  <si>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</si>
  <si>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</si>
  <si>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</si>
  <si>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</si>
  <si>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</si>
  <si>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</si>
  <si>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</si>
  <si>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</si>
  <si>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</si>
  <si>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</si>
  <si>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</si>
  <si>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</si>
  <si>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</si>
  <si>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</si>
  <si>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</si>
  <si>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</si>
  <si>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</si>
  <si>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</si>
  <si>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</si>
  <si>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</si>
  <si>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</si>
  <si>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</si>
  <si>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</si>
  <si>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</si>
  <si>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</si>
  <si>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</si>
  <si>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</si>
  <si>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</si>
  <si>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</si>
  <si>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</si>
  <si>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</si>
  <si>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</si>
  <si>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</si>
  <si>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</si>
  <si>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</si>
  <si>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</si>
  <si>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</si>
  <si>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</si>
  <si>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</si>
  <si>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</si>
  <si>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</si>
  <si>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</si>
  <si>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</si>
  <si>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</si>
  <si>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</si>
  <si>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</si>
  <si>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</si>
  <si>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</si>
  <si>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</si>
  <si>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</si>
  <si>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</si>
  <si>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</si>
  <si>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</si>
  <si>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</si>
  <si>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</si>
  <si>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</si>
  <si>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</si>
  <si>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</si>
  <si>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</si>
  <si>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</si>
  <si>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</si>
  <si>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</si>
  <si>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</si>
  <si>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</si>
  <si>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</si>
  <si>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</si>
  <si>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</si>
  <si>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</si>
  <si>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</si>
  <si>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</si>
  <si>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</si>
  <si>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</si>
  <si>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</si>
  <si>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</si>
  <si>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</si>
  <si>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</si>
  <si>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</si>
  <si>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</si>
  <si>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</si>
  <si>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</si>
  <si>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</si>
  <si>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</si>
  <si>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</si>
  <si>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</si>
  <si>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</si>
  <si>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</si>
  <si>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</si>
  <si>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</si>
  <si>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</si>
  <si>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</si>
  <si>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</si>
  <si>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</si>
  <si>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</si>
  <si>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</si>
  <si>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</si>
  <si>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</si>
  <si>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</si>
  <si>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</si>
  <si>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</si>
  <si>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</si>
  <si>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</si>
  <si>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</si>
  <si>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</si>
  <si>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</si>
  <si>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</si>
  <si>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</si>
  <si>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</si>
  <si>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</si>
  <si>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</si>
  <si>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</si>
  <si>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</si>
  <si>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</si>
  <si>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</si>
  <si>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</si>
  <si>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</si>
  <si>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</si>
  <si>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</si>
  <si>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</si>
  <si>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</si>
  <si>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</si>
  <si>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</si>
  <si>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</si>
  <si>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</si>
  <si>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</si>
  <si>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</si>
  <si>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</si>
  <si>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</si>
  <si>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</si>
  <si>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</si>
  <si>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</si>
  <si>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</si>
  <si>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</si>
  <si>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</si>
  <si>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</si>
  <si>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</si>
  <si>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</si>
  <si>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</si>
  <si>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</si>
  <si>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</si>
  <si>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</si>
  <si>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</si>
  <si>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</si>
  <si>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</si>
  <si>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</si>
  <si>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</si>
  <si>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</si>
  <si>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</si>
  <si>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</si>
  <si>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</si>
  <si>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</si>
  <si>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</si>
  <si>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</si>
  <si>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</si>
  <si>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</si>
  <si>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</si>
  <si>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</si>
  <si>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</si>
  <si>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</si>
  <si>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</si>
  <si>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</si>
  <si>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</si>
  <si>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</si>
  <si>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</si>
  <si>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</si>
  <si>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</si>
  <si>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</si>
  <si>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</si>
  <si>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</si>
  <si>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</si>
  <si>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</si>
  <si>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</si>
  <si>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</si>
  <si>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</si>
  <si>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</si>
  <si>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</si>
  <si>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</si>
  <si>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</si>
  <si>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</si>
  <si>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</si>
  <si>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</si>
  <si>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</si>
  <si>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</si>
  <si>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</si>
  <si>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</si>
  <si>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</si>
  <si>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</si>
  <si>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</si>
  <si>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</si>
  <si>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</si>
  <si>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</si>
  <si>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</si>
  <si>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</si>
  <si>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</si>
  <si>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</si>
  <si>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</si>
  <si>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</si>
  <si>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</si>
  <si>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</si>
  <si>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</si>
  <si>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</si>
  <si>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</si>
  <si>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</si>
  <si>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</si>
  <si>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</si>
  <si>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</si>
  <si>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</si>
  <si>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</si>
  <si>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</si>
  <si>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</si>
  <si>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</si>
  <si>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</si>
  <si>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</si>
  <si>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</si>
  <si>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</si>
  <si>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</si>
  <si>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</si>
  <si>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</si>
  <si>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</si>
  <si>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</si>
  <si>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</si>
  <si>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</si>
  <si>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</si>
  <si>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</si>
  <si>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</si>
  <si>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</si>
  <si>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</si>
  <si>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</si>
  <si>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</si>
  <si>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</si>
  <si>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</si>
  <si>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</si>
  <si>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</si>
  <si>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</si>
  <si>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</si>
  <si>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</si>
  <si>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</si>
  <si>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</si>
  <si>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</si>
  <si>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</si>
  <si>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</si>
  <si>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</si>
  <si>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</si>
  <si>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</si>
  <si>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</si>
  <si>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</si>
  <si>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</si>
  <si>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</si>
  <si>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</si>
  <si>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</si>
  <si>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</si>
  <si>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</si>
  <si>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</si>
  <si>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</si>
  <si>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</si>
  <si>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</si>
  <si>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</si>
  <si>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</si>
  <si>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</si>
  <si>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</si>
  <si>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</si>
  <si>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</si>
  <si>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</si>
  <si>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</si>
  <si>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</si>
  <si>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</si>
  <si>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</si>
  <si>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</si>
  <si>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</si>
  <si>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</si>
  <si>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</si>
  <si>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</si>
  <si>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</si>
  <si>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</si>
  <si>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</si>
  <si>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</si>
  <si>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</si>
  <si>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</si>
  <si>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</si>
  <si>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</si>
  <si>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</si>
  <si>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</si>
  <si>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</si>
  <si>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</si>
  <si>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</si>
  <si>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</si>
  <si>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</si>
  <si>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</si>
  <si>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</si>
  <si>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</si>
  <si>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</si>
  <si>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</si>
  <si>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</si>
  <si>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</si>
  <si>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</si>
  <si>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</si>
  <si>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</si>
  <si>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</si>
  <si>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</si>
  <si>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</si>
  <si>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</si>
  <si>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</si>
  <si>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</si>
  <si>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</si>
  <si>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</si>
  <si>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</si>
  <si>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</si>
  <si>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</si>
  <si>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</si>
  <si>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</si>
  <si>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</si>
  <si>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</si>
  <si>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</si>
  <si>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</si>
  <si>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</si>
  <si>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</si>
  <si>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</si>
  <si>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</si>
  <si>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</si>
  <si>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</si>
  <si>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</si>
  <si>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</si>
  <si>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</si>
  <si>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</si>
  <si>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</si>
  <si>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</si>
  <si>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</si>
  <si>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</si>
  <si>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</si>
  <si>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</si>
  <si>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</si>
  <si>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</si>
  <si>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</si>
  <si>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</si>
  <si>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</si>
  <si>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</si>
  <si>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</si>
  <si>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</si>
  <si>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</si>
  <si>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</si>
  <si>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</si>
  <si>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</si>
  <si>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</si>
  <si>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</si>
  <si>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</si>
  <si>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</si>
  <si>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</si>
  <si>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</si>
  <si>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</si>
  <si>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</si>
  <si>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</si>
  <si>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</si>
  <si>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</si>
  <si>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</si>
  <si>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</si>
  <si>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</si>
  <si>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</si>
  <si>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</si>
  <si>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</si>
  <si>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</si>
  <si>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</si>
  <si>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</si>
  <si>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</si>
  <si>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</si>
  <si>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</si>
  <si>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</si>
  <si>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</si>
  <si>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</si>
  <si>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</si>
  <si>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</si>
  <si>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</si>
  <si>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</si>
  <si>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</si>
  <si>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</si>
  <si>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</si>
  <si>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</si>
  <si>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</si>
  <si>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</si>
  <si>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</si>
  <si>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</si>
  <si>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</si>
  <si>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</si>
  <si>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</si>
  <si>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</si>
  <si>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</si>
  <si>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</si>
  <si>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</si>
  <si>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</si>
  <si>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</si>
  <si>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</si>
  <si>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</si>
  <si>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</si>
  <si>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</si>
  <si>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</si>
  <si>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</si>
  <si>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</si>
  <si>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</si>
  <si>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</si>
  <si>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</si>
  <si>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</si>
  <si>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</si>
  <si>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</si>
  <si>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</si>
  <si>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</si>
  <si>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</si>
  <si>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</si>
  <si>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</si>
  <si>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</si>
  <si>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</si>
  <si>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</si>
  <si>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</si>
  <si>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</si>
  <si>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</si>
  <si>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</si>
  <si>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</si>
  <si>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</si>
  <si>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</si>
  <si>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</si>
  <si>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</si>
  <si>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</si>
  <si>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</si>
  <si>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</si>
  <si>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</si>
  <si>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</si>
  <si>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</si>
  <si>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</si>
  <si>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</si>
  <si>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</si>
  <si>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</si>
  <si>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</si>
  <si>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</si>
  <si>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</si>
  <si>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</si>
  <si>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</si>
  <si>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</si>
  <si>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</si>
  <si>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</si>
  <si>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</si>
  <si>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</si>
  <si>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</si>
  <si>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</si>
  <si>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</si>
  <si>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</si>
  <si>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</si>
  <si>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</si>
  <si>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</si>
  <si>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</si>
  <si>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</si>
  <si>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</si>
  <si>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</si>
  <si>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</si>
  <si>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</si>
  <si>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</si>
  <si>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</si>
  <si>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</si>
  <si>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</si>
  <si>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</si>
  <si>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</si>
  <si>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</si>
  <si>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</si>
  <si>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</si>
  <si>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</si>
  <si>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</si>
  <si>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</si>
  <si>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</si>
  <si>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</si>
  <si>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</si>
  <si>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</si>
  <si>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</si>
  <si>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</si>
  <si>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</si>
  <si>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</si>
  <si>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</si>
  <si>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</si>
  <si>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</si>
  <si>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</si>
  <si>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</si>
  <si>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</si>
  <si>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</si>
  <si>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</si>
  <si>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</si>
  <si>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</si>
  <si>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</si>
  <si>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</si>
  <si>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</si>
  <si>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</si>
  <si>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</si>
  <si>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</si>
  <si>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</si>
  <si>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</si>
  <si>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</si>
  <si>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</si>
  <si>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</si>
  <si>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</si>
  <si>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</si>
  <si>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</si>
  <si>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</si>
  <si>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</si>
  <si>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</si>
  <si>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</si>
  <si>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</si>
  <si>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</si>
  <si>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</si>
  <si>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</si>
  <si>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</si>
  <si>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</si>
  <si>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</si>
  <si>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</si>
  <si>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</si>
  <si>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</si>
  <si>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</si>
  <si>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</si>
  <si>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</si>
  <si>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</si>
  <si>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</si>
  <si>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</si>
  <si>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</si>
  <si>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</si>
  <si>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</si>
  <si>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</si>
  <si>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</si>
  <si>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</si>
  <si>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</si>
  <si>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</si>
  <si>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</si>
  <si>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</si>
  <si>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</si>
  <si>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</si>
  <si>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</si>
  <si>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</si>
  <si>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</si>
  <si>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</si>
  <si>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</si>
  <si>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</si>
  <si>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</si>
  <si>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</si>
  <si>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</si>
  <si>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</si>
  <si>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</si>
  <si>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</si>
  <si>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</si>
  <si>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</si>
  <si>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</si>
  <si>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</si>
  <si>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</si>
  <si>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</si>
  <si>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</si>
  <si>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</si>
  <si>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</si>
  <si>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</si>
  <si>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</si>
  <si>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</si>
  <si>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</si>
  <si>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</si>
  <si>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</si>
  <si>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</si>
  <si>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</si>
  <si>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</si>
  <si>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</si>
  <si>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</si>
  <si>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</si>
  <si>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</si>
  <si>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</si>
  <si>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</si>
  <si>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</si>
  <si>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</si>
  <si>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</si>
  <si>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</si>
  <si>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</si>
  <si>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</si>
  <si>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</si>
  <si>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</si>
  <si>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</si>
  <si>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</si>
  <si>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</si>
  <si>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</si>
  <si>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</si>
  <si>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</si>
  <si>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</si>
  <si>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</si>
  <si>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</si>
  <si>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</si>
  <si>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</si>
  <si>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</si>
  <si>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</si>
  <si>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</si>
  <si>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</si>
  <si>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</si>
  <si>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</si>
  <si>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</si>
  <si>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</si>
  <si>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</si>
  <si>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</si>
  <si>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</si>
  <si>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</si>
  <si>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</si>
  <si>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</si>
  <si>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</si>
  <si>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</si>
  <si>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</si>
  <si>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</si>
  <si>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</si>
  <si>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</si>
  <si>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</si>
  <si>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</si>
  <si>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</si>
  <si>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</si>
  <si>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</si>
  <si>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</si>
  <si>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</si>
  <si>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</si>
  <si>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</si>
  <si>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</si>
  <si>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</si>
  <si>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</si>
  <si>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</si>
  <si>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</si>
  <si>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</si>
  <si>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</si>
  <si>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</si>
  <si>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</si>
  <si>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</si>
  <si>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</si>
  <si>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</si>
  <si>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</si>
  <si>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</si>
  <si>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</si>
  <si>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</si>
  <si>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</si>
  <si>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</si>
  <si>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</si>
  <si>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</si>
  <si>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</si>
  <si>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</si>
  <si>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</si>
  <si>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</si>
  <si>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</si>
  <si>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</si>
  <si>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</si>
  <si>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</si>
  <si>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</si>
  <si>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</si>
  <si>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</si>
  <si>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</si>
  <si>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</si>
  <si>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</si>
  <si>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</si>
  <si>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</si>
  <si>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</si>
  <si>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</si>
  <si>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</si>
  <si>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</si>
  <si>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</si>
  <si>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</si>
  <si>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</si>
  <si>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</si>
  <si>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</si>
  <si>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</si>
  <si>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</si>
  <si>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</si>
  <si>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</si>
  <si>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</si>
  <si>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</si>
  <si>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</si>
  <si>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</si>
  <si>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</si>
  <si>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</si>
  <si>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</si>
  <si>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</si>
  <si>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</si>
  <si>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</si>
  <si>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</si>
  <si>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</si>
  <si>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</si>
  <si>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</si>
  <si>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</si>
  <si>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</si>
  <si>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</si>
  <si>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</si>
  <si>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</si>
  <si>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</si>
  <si>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</si>
  <si>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</si>
  <si>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</si>
  <si>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</si>
  <si>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</si>
  <si>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</si>
  <si>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</si>
  <si>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</si>
  <si>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</si>
  <si>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</si>
  <si>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</si>
  <si>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</si>
  <si>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</si>
  <si>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</si>
  <si>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</si>
  <si>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</si>
  <si>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</si>
  <si>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</si>
  <si>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</si>
  <si>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</si>
  <si>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</si>
  <si>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</si>
  <si>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</si>
  <si>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</si>
  <si>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</si>
  <si>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</si>
  <si>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</si>
  <si>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</si>
  <si>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</si>
  <si>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</si>
  <si>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</si>
  <si>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</si>
  <si>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</si>
  <si>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</si>
  <si>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</si>
  <si>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</si>
  <si>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</si>
  <si>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</si>
  <si>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</si>
  <si>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</si>
  <si>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</si>
  <si>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</si>
  <si>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</si>
  <si>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</si>
  <si>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</si>
  <si>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</si>
  <si>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</si>
  <si>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</si>
  <si>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</si>
  <si>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</si>
  <si>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</si>
  <si>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</si>
  <si>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</si>
  <si>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</si>
  <si>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</si>
  <si>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</si>
  <si>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</si>
  <si>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</si>
  <si>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</si>
  <si>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</si>
  <si>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</si>
  <si>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</si>
  <si>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</si>
  <si>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</si>
  <si>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</si>
  <si>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</si>
  <si>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</si>
  <si>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</si>
  <si>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</si>
  <si>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</si>
  <si>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</si>
  <si>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</si>
  <si>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</si>
  <si>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</si>
  <si>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</si>
  <si>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</si>
  <si>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</si>
  <si>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</si>
  <si>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</si>
  <si>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</si>
  <si>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</si>
  <si>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</si>
  <si>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</si>
  <si>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</si>
  <si>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</si>
  <si>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</si>
  <si>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</si>
  <si>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</si>
  <si>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</si>
  <si>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</si>
  <si>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</si>
  <si>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</si>
  <si>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</si>
  <si>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</si>
  <si>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</si>
  <si>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</si>
  <si>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</si>
  <si>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</si>
  <si>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</si>
  <si>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</si>
  <si>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</si>
  <si>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</si>
  <si>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</si>
  <si>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</si>
  <si>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</si>
  <si>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</si>
  <si>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</si>
  <si>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</si>
  <si>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</si>
  <si>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</si>
  <si>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</si>
  <si>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</si>
  <si>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</si>
  <si>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</si>
  <si>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</si>
  <si>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</si>
  <si>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</si>
  <si>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</si>
  <si>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</si>
  <si>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</si>
  <si>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</si>
  <si>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</si>
  <si>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</si>
  <si>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</si>
  <si>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</si>
  <si>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</si>
  <si>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</si>
  <si>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</si>
  <si>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</si>
  <si>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</si>
  <si>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</si>
  <si>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</si>
  <si>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</si>
  <si>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</si>
  <si>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</si>
  <si>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</si>
  <si>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</si>
  <si>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</si>
  <si>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</si>
  <si>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</si>
  <si>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</si>
  <si>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</si>
  <si>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</si>
  <si>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</si>
  <si>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</si>
  <si>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</si>
  <si>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</si>
  <si>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</si>
  <si>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</si>
  <si>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</si>
  <si>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</si>
  <si>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</si>
  <si>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</si>
  <si>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</si>
  <si>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</si>
  <si>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</si>
  <si>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</si>
  <si>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</si>
  <si>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</si>
  <si>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</si>
  <si>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</si>
  <si>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</si>
  <si>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</si>
  <si>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</si>
  <si>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</si>
  <si>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</si>
  <si>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</si>
  <si>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</si>
  <si>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</si>
  <si>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</si>
  <si>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</si>
  <si>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</si>
  <si>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</si>
  <si>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</si>
  <si>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</si>
  <si>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</si>
  <si>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</si>
  <si>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</si>
  <si>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</si>
  <si>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</si>
  <si>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</si>
  <si>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</si>
  <si>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</si>
  <si>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</si>
  <si>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</si>
  <si>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</si>
  <si>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</si>
  <si>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</si>
  <si>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</si>
  <si>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</si>
  <si>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</si>
  <si>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</si>
  <si>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</si>
  <si>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</si>
  <si>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</si>
  <si>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</si>
  <si>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</si>
  <si>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</si>
  <si>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</si>
  <si>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</si>
  <si>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</si>
  <si>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</si>
  <si>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</si>
  <si>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</si>
  <si>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</si>
  <si>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</si>
  <si>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</si>
  <si>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</si>
  <si>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</si>
  <si>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</si>
  <si>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</si>
  <si>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</si>
  <si>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</si>
  <si>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</si>
  <si>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</si>
  <si>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</si>
  <si>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</si>
  <si>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</si>
  <si>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</si>
  <si>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</si>
  <si>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</si>
  <si>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</si>
  <si>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</si>
  <si>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</si>
  <si>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</si>
  <si>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</si>
  <si>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</si>
  <si>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</si>
  <si>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</si>
  <si>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</si>
  <si>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</si>
  <si>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</si>
  <si>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</si>
  <si>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</si>
  <si>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</si>
  <si>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</si>
  <si>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</si>
  <si>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</si>
  <si>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</si>
  <si>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</si>
  <si>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</si>
  <si>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</si>
  <si>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</si>
  <si>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</si>
  <si>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</si>
  <si>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</si>
  <si>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</si>
  <si>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</si>
  <si>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</si>
  <si>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</si>
  <si>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</si>
  <si>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</si>
  <si>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</si>
  <si>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</si>
  <si>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</si>
  <si>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</si>
  <si>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</si>
  <si>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</si>
  <si>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</si>
  <si>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</si>
  <si>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</si>
  <si>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</si>
  <si>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</si>
  <si>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</si>
  <si>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</si>
  <si>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</si>
  <si>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</si>
  <si>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</si>
  <si>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</si>
  <si>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</si>
  <si>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</si>
  <si>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</si>
  <si>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</si>
  <si>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</si>
  <si>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</si>
  <si>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</si>
  <si>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</si>
  <si>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</si>
  <si>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</si>
  <si>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</si>
  <si>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</si>
  <si>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</si>
  <si>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</si>
  <si>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</si>
  <si>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</si>
  <si>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</si>
  <si>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</si>
  <si>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</si>
  <si>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</si>
  <si>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</si>
  <si>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</si>
  <si>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</si>
  <si>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</si>
  <si>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</si>
  <si>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</si>
  <si>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</si>
  <si>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</si>
  <si>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</si>
  <si>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</si>
  <si>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</si>
  <si>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</si>
  <si>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</si>
  <si>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</si>
  <si>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</si>
  <si>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</si>
  <si>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</si>
  <si>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</si>
  <si>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</si>
  <si>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</si>
  <si>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</si>
  <si>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</si>
  <si>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</si>
  <si>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</si>
  <si>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</si>
  <si>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</si>
  <si>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</si>
  <si>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</si>
  <si>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</si>
  <si>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</si>
  <si>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</si>
  <si>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</si>
  <si>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</si>
  <si>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</si>
  <si>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</si>
  <si>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</si>
  <si>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</si>
  <si>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</si>
  <si>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</si>
  <si>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</si>
  <si>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</si>
  <si>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</si>
  <si>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</si>
  <si>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</si>
  <si>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</si>
  <si>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</si>
  <si>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</si>
  <si>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</si>
  <si>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</si>
  <si>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</si>
  <si>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</si>
  <si>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</si>
  <si>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</si>
  <si>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</si>
  <si>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</si>
  <si>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</si>
  <si>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</si>
  <si>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</si>
  <si>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</si>
  <si>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</si>
  <si>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</si>
  <si>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</si>
  <si>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</si>
  <si>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</si>
  <si>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</si>
  <si>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</si>
  <si>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</si>
  <si>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</si>
  <si>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</si>
  <si>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</si>
  <si>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</si>
  <si>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</si>
  <si>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</si>
  <si>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</si>
  <si>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</si>
  <si>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</si>
  <si>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</si>
  <si>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</si>
  <si>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</si>
  <si>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</si>
  <si>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</si>
  <si>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</si>
  <si>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</si>
  <si>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</si>
  <si>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</si>
  <si>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</si>
  <si>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</si>
  <si>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</si>
  <si>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</si>
  <si>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</si>
  <si>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</si>
  <si>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</si>
  <si>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</si>
  <si>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</si>
  <si>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</si>
  <si>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</si>
  <si>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</si>
  <si>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</si>
  <si>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</si>
  <si>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</si>
  <si>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</si>
  <si>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</si>
  <si>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</si>
  <si>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</si>
  <si>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</si>
  <si>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</si>
  <si>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</si>
  <si>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</si>
  <si>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</si>
  <si>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</si>
  <si>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</si>
  <si>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</si>
  <si>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</si>
  <si>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</si>
  <si>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</si>
  <si>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</si>
  <si>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</si>
  <si>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</si>
  <si>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</si>
  <si>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</si>
  <si>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</si>
  <si>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</si>
  <si>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</si>
  <si>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</si>
  <si>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</si>
  <si>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</si>
  <si>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</si>
  <si>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</si>
  <si>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</si>
  <si>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</si>
  <si>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</si>
  <si>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</si>
  <si>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</si>
  <si>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</si>
  <si>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</si>
  <si>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</si>
  <si>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</si>
  <si>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</si>
  <si>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</si>
  <si>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</si>
  <si>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</si>
  <si>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</si>
  <si>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</si>
  <si>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</si>
  <si>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</si>
  <si>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</si>
  <si>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</si>
  <si>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</si>
  <si>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</si>
  <si>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</si>
  <si>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</si>
  <si>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</si>
  <si>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</si>
  <si>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</si>
  <si>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</si>
  <si>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</si>
  <si>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</si>
  <si>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</si>
  <si>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</si>
  <si>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</si>
  <si>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</si>
  <si>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</si>
  <si>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</si>
  <si>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</si>
  <si>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</si>
  <si>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</si>
  <si>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</si>
  <si>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</si>
  <si>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</si>
  <si>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</si>
  <si>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</si>
  <si>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</si>
  <si>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</si>
  <si>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</si>
  <si>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</si>
  <si>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</si>
  <si>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</si>
  <si>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</si>
  <si>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</si>
  <si>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</si>
  <si>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</si>
  <si>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</si>
  <si>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</si>
  <si>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</si>
  <si>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</si>
  <si>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</si>
  <si>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</si>
  <si>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</si>
  <si>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</si>
  <si>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</si>
  <si>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</si>
  <si>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</si>
  <si>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</si>
  <si>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</si>
  <si>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</si>
  <si>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</si>
  <si>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</si>
  <si>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</si>
  <si>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</si>
  <si>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</si>
  <si>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</si>
  <si>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</si>
  <si>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</si>
  <si>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</si>
  <si>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</si>
  <si>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</si>
  <si>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</si>
  <si>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</si>
  <si>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</si>
  <si>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</si>
  <si>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</si>
  <si>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</si>
  <si>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</si>
  <si>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</si>
  <si>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</si>
  <si>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</si>
  <si>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</si>
  <si>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</si>
  <si>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</si>
  <si>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</si>
  <si>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</si>
  <si>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</si>
  <si>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</si>
  <si>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</si>
  <si>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</si>
  <si>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</si>
  <si>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</si>
  <si>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</si>
  <si>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</si>
  <si>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</si>
  <si>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</si>
  <si>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</si>
  <si>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</si>
  <si>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</si>
  <si>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</si>
  <si>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</si>
  <si>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</si>
  <si>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</si>
  <si>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</si>
  <si>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</si>
  <si>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</si>
  <si>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</si>
  <si>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</si>
  <si>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</si>
  <si>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</si>
  <si>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</si>
  <si>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</si>
  <si>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</si>
  <si>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</si>
  <si>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</si>
  <si>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</si>
  <si>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</si>
  <si>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</si>
  <si>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</si>
  <si>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</si>
  <si>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</si>
  <si>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</si>
  <si>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</si>
  <si>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</si>
  <si>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</si>
  <si>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</si>
  <si>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</si>
  <si>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</si>
  <si>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</si>
  <si>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</si>
  <si>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</si>
  <si>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</si>
  <si>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</si>
  <si>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</si>
  <si>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</si>
  <si>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</si>
  <si>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</si>
  <si>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</si>
  <si>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</si>
  <si>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</si>
  <si>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</si>
  <si>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</si>
  <si>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</si>
  <si>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</si>
  <si>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</si>
  <si>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</si>
  <si>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</si>
  <si>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</si>
  <si>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</si>
  <si>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</si>
  <si>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</si>
  <si>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</si>
  <si>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</si>
  <si>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</si>
  <si>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</si>
  <si>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</si>
  <si>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</si>
  <si>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</si>
  <si>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</si>
  <si>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</si>
  <si>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</si>
  <si>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</si>
  <si>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</si>
  <si>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</si>
  <si>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</si>
  <si>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</si>
  <si>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</si>
  <si>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</si>
  <si>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</si>
  <si>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</si>
  <si>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</si>
  <si>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</si>
  <si>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</si>
  <si>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</si>
  <si>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</si>
  <si>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</si>
  <si>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</si>
  <si>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</si>
  <si>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</si>
  <si>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</si>
  <si>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</si>
  <si>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</si>
  <si>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</si>
  <si>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</si>
  <si>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</si>
  <si>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</si>
  <si>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</si>
  <si>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</si>
  <si>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</si>
  <si>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</si>
  <si>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</si>
  <si>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</si>
  <si>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</si>
  <si>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</si>
  <si>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</si>
  <si>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</si>
  <si>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</si>
  <si>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</si>
  <si>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</si>
  <si>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</si>
  <si>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</si>
  <si>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</si>
  <si>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</si>
  <si>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</si>
  <si>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</si>
  <si>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</si>
  <si>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</si>
  <si>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</si>
  <si>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</si>
  <si>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</si>
  <si>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</si>
  <si>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</si>
  <si>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</si>
  <si>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</si>
  <si>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</si>
  <si>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</si>
  <si>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</si>
  <si>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</si>
  <si>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</si>
  <si>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</si>
  <si>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</si>
  <si>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</si>
  <si>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</si>
  <si>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</si>
  <si>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</si>
  <si>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</si>
  <si>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</si>
  <si>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</si>
  <si>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</si>
  <si>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</si>
  <si>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</si>
  <si>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</si>
  <si>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</si>
  <si>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</si>
  <si>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</si>
  <si>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</si>
  <si>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</si>
  <si>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</si>
  <si>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</si>
  <si>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</si>
  <si>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</si>
  <si>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</si>
  <si>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</si>
  <si>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</si>
  <si>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</si>
  <si>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</si>
  <si>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</si>
  <si>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</si>
  <si>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</si>
  <si>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</si>
  <si>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</si>
  <si>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</si>
  <si>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</si>
  <si>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</si>
  <si>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</si>
  <si>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</si>
  <si>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</si>
  <si>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</si>
  <si>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</si>
  <si>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</si>
  <si>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</si>
  <si>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</si>
  <si>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</si>
  <si>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</si>
  <si>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</si>
  <si>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</si>
  <si>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</si>
  <si>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</si>
  <si>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</si>
  <si>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</si>
  <si>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</si>
  <si>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</si>
  <si>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</si>
  <si>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</si>
  <si>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</si>
  <si>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</si>
  <si>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</si>
  <si>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</si>
  <si>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</si>
  <si>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</si>
  <si>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</si>
  <si>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</si>
  <si>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</si>
  <si>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</si>
  <si>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</si>
  <si>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</si>
  <si>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</si>
  <si>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</si>
  <si>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</si>
  <si>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</si>
  <si>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</si>
  <si>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</si>
  <si>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</si>
  <si>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</si>
  <si>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</si>
  <si>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</si>
  <si>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</si>
  <si>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</si>
  <si>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</si>
  <si>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</si>
  <si>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</si>
  <si>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</si>
  <si>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</si>
  <si>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</si>
  <si>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</si>
  <si>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</si>
  <si>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</si>
  <si>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</si>
  <si>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</si>
  <si>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</si>
  <si>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</si>
  <si>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</si>
  <si>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</si>
  <si>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</si>
  <si>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</si>
  <si>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</si>
  <si>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</si>
  <si>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</si>
  <si>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</si>
  <si>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</si>
  <si>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</si>
  <si>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</si>
  <si>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</si>
  <si>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</si>
  <si>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</si>
  <si>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</si>
  <si>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</si>
  <si>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</si>
  <si>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</si>
  <si>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</si>
  <si>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</si>
  <si>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</si>
  <si>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</si>
  <si>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</si>
  <si>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</si>
  <si>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</si>
  <si>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</si>
  <si>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</si>
  <si>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</si>
  <si>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</si>
  <si>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</si>
  <si>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</si>
  <si>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</si>
  <si>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</si>
  <si>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</si>
  <si>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</si>
  <si>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</si>
  <si>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</si>
  <si>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</si>
  <si>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</si>
  <si>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</si>
  <si>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</si>
  <si>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</si>
  <si>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</si>
  <si>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</si>
  <si>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</si>
  <si>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</si>
  <si>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</si>
  <si>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</si>
  <si>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</si>
  <si>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</si>
  <si>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</si>
  <si>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</si>
  <si>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</si>
  <si>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</si>
  <si>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</si>
  <si>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</si>
  <si>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</si>
  <si>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</si>
  <si>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</si>
  <si>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</si>
  <si>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</si>
  <si>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</si>
  <si>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</si>
  <si>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</si>
  <si>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</si>
  <si>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</si>
  <si>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</si>
  <si>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</si>
  <si>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</si>
  <si>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</si>
  <si>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</si>
  <si>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</si>
  <si>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</si>
  <si>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</si>
  <si>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</si>
  <si>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</si>
  <si>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</si>
  <si>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</si>
  <si>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</si>
  <si>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</si>
  <si>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</si>
  <si>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</si>
  <si>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</si>
  <si>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</si>
  <si>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</si>
  <si>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</si>
  <si>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</si>
  <si>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</si>
  <si>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</si>
  <si>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</si>
  <si>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</si>
  <si>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</si>
  <si>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</si>
  <si>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</si>
  <si>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</si>
  <si>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</si>
  <si>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</si>
  <si>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</si>
  <si>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</si>
  <si>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</si>
  <si>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</si>
  <si>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</si>
  <si>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</si>
  <si>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</si>
  <si>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</si>
  <si>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</si>
  <si>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</si>
  <si>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</si>
  <si>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</si>
  <si>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</si>
  <si>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</si>
  <si>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</si>
  <si>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</si>
  <si>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</si>
  <si>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</si>
  <si>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</si>
  <si>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</si>
  <si>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</si>
  <si>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</si>
  <si>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</si>
  <si>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</si>
  <si>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</si>
  <si>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</si>
  <si>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</si>
  <si>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</si>
  <si>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</si>
  <si>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</si>
  <si>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</si>
  <si>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</si>
  <si>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</si>
  <si>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</si>
  <si>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</si>
  <si>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</si>
  <si>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</si>
  <si>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</si>
  <si>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</si>
  <si>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</si>
  <si>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</si>
  <si>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</si>
  <si>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</si>
  <si>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</si>
  <si>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</si>
  <si>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</si>
  <si>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</si>
  <si>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</si>
  <si>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</si>
  <si>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</si>
  <si>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</si>
  <si>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</si>
  <si>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</si>
  <si>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</si>
  <si>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</si>
  <si>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</si>
  <si>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</si>
  <si>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</si>
  <si>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</si>
  <si>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</si>
  <si>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</si>
  <si>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</si>
  <si>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</si>
  <si>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</si>
  <si>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</si>
  <si>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</si>
  <si>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</si>
  <si>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</si>
  <si>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</si>
  <si>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</si>
  <si>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</si>
  <si>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</si>
  <si>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</si>
  <si>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</si>
  <si>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</si>
  <si>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</si>
  <si>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</si>
  <si>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</si>
  <si>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</si>
  <si>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</si>
  <si>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</si>
  <si>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</si>
  <si>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</si>
  <si>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</si>
  <si>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</si>
  <si>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</si>
  <si>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</si>
  <si>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</si>
  <si>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</si>
  <si>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</si>
  <si>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</si>
  <si>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</si>
  <si>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</si>
  <si>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</si>
  <si>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</si>
  <si>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</si>
  <si>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</si>
  <si>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</si>
  <si>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</si>
  <si>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</si>
  <si>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</si>
  <si>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</si>
  <si>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</si>
  <si>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</si>
  <si>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</si>
  <si>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</si>
  <si>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</si>
  <si>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</si>
  <si>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</si>
  <si>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</si>
  <si>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</si>
  <si>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</si>
  <si>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</si>
  <si>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</si>
  <si>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</si>
  <si>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</si>
  <si>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</si>
  <si>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</si>
  <si>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</si>
  <si>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</si>
  <si>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</si>
  <si>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</si>
  <si>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</si>
  <si>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</si>
  <si>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</si>
  <si>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</si>
  <si>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</si>
  <si>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</si>
  <si>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</si>
  <si>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</si>
  <si>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</si>
  <si>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</si>
  <si>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</si>
  <si>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</si>
  <si>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</si>
  <si>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</si>
  <si>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</si>
  <si>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</si>
  <si>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</si>
  <si>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</si>
  <si>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</si>
  <si>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</si>
  <si>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</si>
  <si>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</si>
  <si>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</si>
  <si>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</si>
  <si>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</si>
  <si>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</si>
  <si>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</si>
  <si>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</si>
  <si>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</si>
  <si>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</si>
  <si>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</si>
  <si>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</si>
  <si>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</si>
  <si>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</si>
  <si>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</si>
  <si>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</si>
  <si>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</si>
  <si>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</si>
  <si>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</si>
  <si>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</si>
  <si>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</si>
  <si>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</si>
  <si>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</si>
  <si>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</si>
  <si>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</si>
  <si>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</si>
  <si>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</si>
  <si>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</si>
  <si>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</si>
  <si>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</si>
  <si>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</si>
  <si>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</si>
  <si>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</si>
  <si>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</si>
  <si>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</si>
  <si>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</si>
  <si>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</si>
  <si>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</si>
  <si>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</si>
  <si>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</si>
  <si>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</si>
  <si>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</si>
  <si>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</si>
  <si>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</si>
  <si>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</si>
  <si>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</si>
  <si>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</si>
  <si>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</si>
  <si>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</si>
  <si>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</si>
  <si>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</si>
  <si>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</si>
  <si>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</si>
  <si>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</si>
  <si>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</si>
  <si>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</si>
  <si>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</si>
  <si>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</si>
  <si>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</si>
  <si>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</si>
  <si>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</si>
  <si>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</si>
  <si>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</si>
  <si>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</si>
  <si>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</si>
  <si>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</si>
  <si>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</si>
  <si>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</si>
  <si>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</si>
  <si>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</si>
  <si>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</si>
  <si>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</si>
  <si>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</si>
  <si>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</si>
  <si>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</si>
  <si>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</si>
  <si>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</si>
  <si>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</si>
  <si>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</si>
  <si>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</si>
  <si>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</si>
  <si>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</si>
  <si>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</si>
  <si>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</si>
  <si>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</si>
  <si>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</si>
  <si>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</si>
  <si>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</si>
  <si>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</si>
  <si>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</si>
  <si>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</si>
  <si>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</si>
  <si>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</si>
  <si>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</si>
  <si>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</si>
  <si>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</si>
  <si>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</si>
  <si>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</si>
  <si>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</si>
  <si>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</si>
  <si>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</si>
  <si>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</si>
  <si>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</si>
  <si>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</si>
  <si>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</si>
  <si>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</si>
  <si>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</si>
  <si>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</si>
  <si>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</si>
  <si>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</si>
  <si>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</si>
  <si>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</si>
  <si>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</si>
  <si>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</si>
  <si>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</si>
  <si>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</si>
  <si>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</si>
  <si>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</si>
  <si>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</si>
  <si>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</si>
  <si>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</si>
  <si>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</si>
  <si>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</si>
  <si>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</si>
  <si>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</si>
  <si>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</si>
  <si>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</si>
  <si>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</si>
  <si>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</si>
  <si>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</si>
  <si>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</si>
  <si>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</si>
  <si>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</si>
  <si>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</si>
  <si>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</si>
  <si>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</si>
  <si>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</si>
  <si>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</si>
  <si>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</si>
  <si>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</si>
  <si>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</si>
  <si>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</si>
  <si>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</si>
  <si>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</si>
  <si>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</si>
  <si>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</si>
  <si>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</si>
  <si>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</si>
  <si>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</si>
  <si>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</si>
  <si>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</si>
  <si>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</si>
  <si>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</si>
  <si>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</si>
  <si>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</si>
  <si>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</si>
  <si>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</si>
  <si>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</si>
  <si>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</si>
  <si>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</si>
  <si>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</si>
  <si>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</si>
  <si>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</si>
  <si>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</si>
  <si>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</si>
  <si>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</si>
  <si>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</si>
  <si>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</si>
  <si>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</si>
  <si>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</si>
  <si>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</si>
  <si>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</si>
  <si>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</si>
  <si>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</si>
  <si>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</si>
  <si>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</si>
  <si>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</si>
  <si>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</si>
  <si>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</si>
  <si>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</si>
  <si>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</si>
  <si>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</si>
  <si>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</si>
  <si>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</si>
  <si>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</si>
  <si>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</si>
  <si>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</si>
  <si>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</si>
  <si>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</si>
  <si>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</si>
  <si>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</si>
  <si>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</si>
  <si>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</si>
  <si>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</si>
  <si>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</si>
  <si>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</si>
  <si>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</si>
  <si>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</si>
  <si>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</si>
  <si>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</si>
  <si>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</si>
  <si>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</si>
  <si>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</si>
  <si>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</si>
  <si>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</si>
  <si>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</si>
  <si>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</si>
  <si>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</si>
  <si>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</si>
  <si>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</si>
  <si>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</si>
  <si>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</si>
  <si>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</si>
  <si>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</si>
  <si>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</si>
  <si>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</si>
  <si>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</si>
  <si>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</si>
  <si>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</si>
  <si>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</si>
  <si>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</si>
  <si>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</si>
  <si>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</si>
  <si>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</si>
  <si>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</si>
  <si>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</si>
  <si>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</si>
  <si>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</si>
  <si>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</si>
  <si>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</si>
  <si>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</si>
  <si>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</si>
  <si>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</si>
  <si>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</si>
  <si>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</si>
  <si>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</si>
  <si>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</si>
  <si>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</si>
  <si>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</si>
  <si>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</si>
  <si>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</si>
  <si>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</si>
  <si>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</si>
  <si>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</si>
  <si>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</si>
  <si>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</si>
  <si>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</si>
  <si>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</si>
  <si>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</si>
  <si>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</si>
  <si>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</si>
  <si>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</si>
  <si>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</si>
  <si>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</si>
  <si>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</si>
  <si>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</si>
  <si>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</si>
  <si>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</si>
  <si>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</si>
  <si>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</si>
  <si>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</si>
  <si>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</si>
  <si>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</si>
  <si>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</si>
  <si>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</si>
  <si>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</si>
  <si>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</si>
  <si>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</si>
  <si>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</si>
  <si>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</si>
  <si>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</si>
  <si>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</si>
  <si>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</si>
  <si>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</si>
  <si>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</si>
  <si>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</si>
  <si>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</si>
  <si>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</si>
  <si>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</si>
  <si>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</si>
  <si>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</si>
  <si>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</si>
  <si>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</si>
  <si>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</si>
  <si>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</si>
  <si>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</si>
  <si>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</si>
  <si>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</si>
  <si>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</si>
  <si>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</si>
  <si>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</si>
  <si>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</si>
  <si>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</si>
  <si>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</si>
  <si>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</si>
  <si>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</si>
  <si>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</si>
  <si>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</si>
  <si>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</si>
  <si>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</si>
  <si>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</si>
  <si>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</si>
  <si>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</si>
  <si>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</si>
  <si>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</si>
  <si>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</si>
  <si>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</si>
  <si>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</si>
  <si>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</si>
  <si>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</si>
  <si>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</si>
  <si>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</si>
  <si>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</si>
  <si>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</si>
  <si>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</si>
  <si>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</si>
  <si>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</si>
  <si>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</si>
  <si>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</si>
  <si>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</si>
  <si>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</si>
  <si>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</si>
  <si>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</si>
  <si>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</si>
  <si>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</si>
  <si>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</si>
  <si>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</si>
  <si>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</si>
  <si>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</si>
  <si>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</si>
  <si>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</si>
  <si>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</si>
  <si>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</si>
  <si>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</si>
  <si>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</si>
  <si>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</si>
  <si>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</si>
  <si>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</si>
  <si>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</si>
  <si>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</si>
  <si>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</si>
  <si>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</si>
  <si>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</si>
  <si>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</si>
  <si>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</si>
  <si>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</si>
  <si>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</si>
  <si>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</si>
  <si>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</si>
  <si>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</si>
  <si>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</si>
  <si>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</si>
  <si>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</si>
  <si>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</si>
  <si>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</si>
  <si>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</si>
  <si>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</si>
  <si>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</si>
  <si>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</si>
  <si>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</si>
  <si>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</si>
  <si>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</si>
  <si>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</si>
  <si>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</si>
  <si>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</si>
  <si>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</si>
  <si>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</si>
  <si>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</si>
  <si>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</si>
  <si>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</si>
  <si>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</si>
  <si>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</si>
  <si>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</si>
  <si>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</si>
  <si>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</si>
  <si>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</si>
  <si>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</si>
  <si>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</si>
  <si>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</si>
  <si>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</si>
  <si>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</si>
  <si>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</si>
  <si>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</si>
  <si>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</si>
  <si>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</si>
  <si>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</si>
  <si>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</si>
  <si>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</si>
  <si>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</si>
  <si>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</si>
  <si>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</si>
  <si>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</si>
  <si>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</si>
  <si>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</si>
  <si>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</si>
  <si>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</si>
  <si>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</si>
  <si>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</si>
  <si>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</si>
  <si>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</si>
  <si>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</si>
  <si>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</si>
  <si>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</si>
  <si>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</si>
  <si>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</si>
  <si>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</si>
  <si>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</si>
  <si>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</si>
  <si>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</si>
  <si>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</si>
  <si>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</si>
  <si>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</si>
  <si>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</si>
  <si>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</si>
  <si>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</si>
  <si>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</si>
  <si>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</si>
  <si>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</si>
  <si>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</si>
  <si>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</si>
  <si>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</si>
  <si>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</si>
  <si>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</si>
  <si>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</si>
  <si>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</si>
  <si>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</si>
  <si>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</si>
  <si>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</si>
  <si>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</si>
  <si>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</si>
  <si>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</si>
  <si>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</si>
  <si>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</si>
  <si>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</si>
  <si>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</si>
  <si>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</si>
  <si>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</si>
  <si>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</si>
  <si>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</si>
  <si>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</si>
  <si>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</si>
  <si>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</si>
  <si>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</si>
  <si>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</si>
  <si>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</si>
  <si>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</si>
  <si>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</si>
  <si>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</si>
  <si>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</si>
  <si>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</si>
  <si>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</si>
  <si>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</si>
  <si>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</si>
  <si>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</si>
  <si>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</si>
  <si>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</si>
  <si>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</si>
  <si>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</si>
  <si>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</si>
  <si>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</si>
  <si>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</si>
  <si>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</si>
  <si>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</si>
  <si>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</si>
  <si>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</si>
  <si>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</si>
  <si>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</si>
  <si>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</si>
  <si>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</si>
  <si>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</si>
  <si>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</si>
  <si>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</si>
  <si>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</si>
  <si>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</si>
  <si>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</si>
  <si>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</si>
  <si>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</si>
  <si>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</si>
  <si>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</si>
  <si>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</si>
  <si>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</si>
  <si>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</si>
  <si>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</si>
  <si>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</si>
  <si>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</si>
  <si>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</si>
  <si>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</si>
  <si>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</si>
  <si>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</si>
  <si>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</si>
  <si>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</si>
  <si>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</si>
  <si>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</si>
  <si>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</si>
  <si>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</si>
  <si>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</si>
  <si>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</si>
  <si>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</si>
  <si>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</si>
  <si>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</si>
  <si>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</si>
  <si>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</si>
  <si>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</si>
  <si>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</si>
  <si>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</si>
  <si>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</si>
  <si>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</si>
  <si>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</si>
  <si>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</si>
  <si>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</si>
  <si>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</si>
  <si>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</si>
  <si>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</si>
  <si>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</si>
  <si>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</si>
  <si>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</si>
  <si>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</si>
  <si>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</si>
  <si>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</si>
  <si>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</si>
  <si>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</si>
  <si>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</si>
  <si>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</si>
  <si>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</si>
  <si>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</si>
  <si>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</si>
  <si>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</si>
  <si>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</si>
  <si>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</si>
  <si>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</si>
  <si>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</si>
  <si>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</si>
  <si>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</si>
  <si>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</si>
  <si>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</si>
  <si>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</si>
  <si>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</si>
  <si>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</si>
  <si>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</si>
  <si>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</si>
  <si>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</si>
  <si>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</si>
  <si>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</si>
  <si>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</si>
  <si>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</si>
  <si>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</si>
  <si>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</si>
  <si>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</si>
  <si>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</si>
  <si>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</si>
  <si>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</si>
  <si>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</si>
  <si>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</si>
  <si>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</si>
  <si>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</si>
  <si>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</si>
  <si>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</si>
  <si>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</si>
  <si>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</si>
  <si>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</si>
  <si>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</si>
  <si>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</si>
  <si>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</si>
  <si>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</si>
  <si>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</si>
  <si>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</si>
  <si>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</si>
  <si>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</si>
  <si>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</si>
  <si>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</si>
  <si>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</si>
  <si>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</si>
  <si>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</si>
  <si>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</si>
  <si>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</si>
  <si>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</si>
  <si>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</si>
  <si>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</si>
  <si>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</si>
  <si>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</si>
  <si>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</si>
  <si>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</si>
  <si>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</si>
  <si>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</si>
  <si>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</si>
  <si>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</si>
  <si>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</si>
  <si>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</si>
  <si>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</si>
  <si>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</si>
  <si>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</si>
  <si>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</si>
  <si>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</si>
  <si>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</si>
  <si>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</si>
  <si>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</si>
  <si>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</si>
  <si>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</si>
  <si>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</si>
  <si>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</si>
  <si>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</si>
  <si>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</si>
  <si>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</si>
  <si>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</si>
  <si>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</si>
  <si>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</si>
  <si>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</si>
  <si>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</si>
  <si>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</si>
  <si>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</si>
  <si>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</si>
  <si>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</si>
  <si>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</si>
  <si>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</si>
  <si>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</si>
  <si>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</si>
  <si>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</si>
  <si>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</si>
  <si>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</si>
  <si>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</si>
  <si>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</si>
  <si>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</si>
  <si>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</si>
  <si>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</si>
  <si>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</si>
  <si>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</si>
  <si>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</si>
  <si>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</si>
  <si>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</si>
  <si>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</si>
  <si>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</si>
  <si>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</si>
  <si>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</si>
  <si>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</si>
  <si>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</si>
  <si>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</si>
  <si>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</si>
  <si>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</si>
  <si>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</si>
  <si>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</si>
  <si>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</si>
  <si>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</si>
  <si>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</si>
  <si>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</si>
  <si>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</si>
  <si>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</si>
  <si>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</si>
  <si>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</si>
  <si>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</si>
  <si>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</si>
  <si>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</si>
  <si>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</si>
  <si>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</si>
  <si>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</si>
  <si>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</si>
  <si>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</si>
  <si>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</si>
  <si>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</si>
  <si>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</si>
  <si>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</si>
  <si>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</si>
  <si>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</si>
  <si>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</si>
  <si>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</si>
  <si>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</si>
  <si>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</si>
  <si>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</si>
  <si>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</si>
  <si>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</si>
  <si>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</si>
  <si>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</si>
  <si>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</si>
  <si>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</si>
  <si>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</si>
  <si>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</si>
  <si>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</si>
  <si>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</si>
  <si>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</si>
  <si>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</si>
  <si>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</si>
  <si>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</si>
  <si>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</si>
  <si>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</si>
  <si>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</si>
  <si>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</si>
  <si>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</si>
  <si>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</si>
  <si>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</si>
  <si>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</si>
  <si>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</si>
  <si>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</si>
  <si>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</si>
  <si>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</si>
  <si>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</si>
  <si>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</si>
  <si>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</si>
  <si>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</si>
  <si>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</si>
  <si>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</si>
  <si>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</si>
  <si>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</si>
  <si>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</si>
  <si>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</si>
  <si>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</si>
  <si>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</si>
  <si>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</si>
  <si>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</si>
  <si>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</si>
  <si>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</si>
  <si>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</si>
  <si>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</si>
  <si>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</si>
  <si>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</si>
  <si>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</si>
  <si>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</si>
  <si>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</si>
  <si>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</si>
  <si>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</si>
  <si>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</si>
  <si>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</si>
  <si>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</si>
  <si>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</si>
  <si>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</si>
  <si>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</si>
  <si>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</si>
  <si>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</si>
  <si>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</si>
  <si>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</si>
  <si>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</si>
  <si>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</si>
  <si>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</si>
  <si>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</si>
  <si>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</si>
  <si>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</si>
  <si>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</si>
  <si>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</si>
  <si>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</si>
  <si>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</si>
  <si>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</si>
  <si>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</si>
  <si>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</si>
  <si>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</si>
  <si>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</si>
  <si>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</si>
  <si>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</si>
  <si>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</si>
  <si>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</si>
  <si>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</si>
  <si>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</si>
  <si>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</si>
  <si>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</si>
  <si>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</si>
  <si>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</si>
  <si>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</si>
  <si>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</si>
  <si>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</si>
  <si>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</si>
  <si>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</si>
  <si>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</si>
  <si>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</si>
  <si>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</si>
  <si>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</si>
  <si>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</si>
  <si>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</si>
  <si>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</si>
  <si>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</si>
  <si>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</si>
  <si>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</si>
  <si>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</si>
  <si>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</si>
  <si>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</si>
  <si>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</si>
  <si>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</si>
  <si>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</si>
  <si>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</si>
  <si>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</si>
  <si>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</si>
  <si>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</si>
  <si>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</si>
  <si>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</si>
  <si>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</si>
  <si>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</si>
  <si>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</si>
  <si>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</si>
  <si>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</si>
  <si>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</si>
  <si>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</si>
  <si>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</si>
  <si>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</si>
  <si>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</si>
  <si>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</si>
  <si>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</si>
  <si>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</si>
  <si>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</si>
  <si>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</si>
  <si>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</si>
  <si>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</si>
  <si>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</si>
  <si>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</si>
  <si>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</si>
  <si>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</si>
  <si>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</si>
  <si>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</si>
  <si>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</si>
  <si>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</si>
  <si>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</si>
  <si>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</si>
  <si>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</si>
  <si>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</si>
  <si>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</si>
  <si>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</si>
  <si>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</si>
  <si>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</si>
  <si>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</si>
  <si>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</si>
  <si>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</si>
  <si>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</si>
  <si>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</si>
  <si>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</si>
  <si>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</si>
  <si>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</si>
  <si>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</si>
  <si>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</si>
  <si>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</si>
  <si>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</si>
  <si>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</si>
  <si>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</si>
  <si>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</si>
  <si>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</si>
  <si>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</si>
  <si>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</si>
  <si>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</si>
  <si>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</si>
  <si>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</si>
  <si>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</si>
  <si>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</si>
  <si>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</si>
  <si>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</si>
  <si>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</si>
  <si>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</si>
  <si>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</si>
  <si>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</si>
  <si>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</si>
  <si>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</si>
  <si>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</si>
  <si>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</si>
  <si>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</si>
  <si>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</si>
  <si>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</si>
  <si>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</si>
  <si>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</si>
  <si>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</si>
  <si>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</si>
  <si>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</si>
  <si>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</si>
  <si>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</si>
  <si>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</si>
  <si>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</si>
  <si>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</si>
  <si>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</si>
  <si>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</si>
  <si>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</si>
  <si>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</si>
  <si>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</si>
  <si>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</si>
  <si>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</si>
  <si>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</si>
  <si>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</si>
  <si>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</si>
  <si>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</si>
  <si>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</si>
  <si>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</si>
  <si>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</si>
  <si>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</si>
  <si>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</si>
  <si>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</si>
  <si>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</si>
  <si>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</si>
  <si>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</si>
  <si>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</si>
  <si>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</si>
  <si>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</si>
  <si>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</si>
  <si>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</si>
  <si>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</si>
  <si>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</si>
  <si>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</si>
  <si>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</si>
  <si>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</si>
  <si>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</si>
  <si>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</si>
  <si>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</si>
  <si>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</si>
  <si>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</si>
  <si>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</si>
  <si>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</si>
  <si>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</si>
  <si>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</si>
  <si>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</si>
  <si>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</si>
  <si>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</si>
  <si>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</si>
  <si>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</si>
  <si>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</si>
  <si>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</si>
  <si>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</si>
  <si>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</si>
  <si>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</si>
  <si>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</si>
  <si>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</si>
  <si>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</si>
  <si>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</si>
  <si>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</si>
  <si>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</si>
  <si>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</si>
  <si>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</si>
  <si>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</si>
  <si>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</si>
  <si>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</si>
  <si>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</si>
  <si>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</si>
  <si>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</si>
  <si>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</si>
  <si>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</si>
  <si>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</si>
  <si>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</si>
  <si>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</si>
  <si>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</si>
  <si>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</si>
  <si>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</si>
  <si>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</si>
  <si>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</si>
  <si>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</si>
  <si>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</si>
  <si>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</si>
  <si>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</si>
  <si>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</si>
  <si>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</si>
  <si>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</si>
  <si>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</si>
  <si>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</si>
  <si>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</si>
  <si>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</si>
  <si>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</si>
  <si>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</si>
  <si>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</si>
  <si>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</si>
  <si>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</si>
  <si>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</si>
  <si>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</si>
  <si>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</si>
  <si>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</si>
  <si>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</si>
  <si>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</si>
  <si>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</si>
  <si>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</si>
  <si>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</si>
  <si>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</si>
  <si>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</si>
  <si>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</si>
  <si>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</si>
  <si>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</si>
  <si>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</si>
  <si>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</si>
  <si>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</si>
  <si>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</si>
  <si>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</si>
  <si>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</si>
  <si>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</si>
  <si>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</si>
  <si>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</si>
  <si>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</si>
  <si>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</si>
  <si>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</si>
  <si>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</si>
  <si>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</si>
  <si>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</si>
  <si>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</si>
  <si>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</si>
  <si>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</si>
  <si>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</si>
  <si>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</si>
  <si>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</si>
  <si>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</si>
  <si>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</si>
  <si>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</si>
  <si>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</si>
  <si>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</si>
  <si>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</si>
  <si>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</si>
  <si>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</si>
  <si>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</si>
  <si>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</si>
  <si>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</si>
  <si>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</si>
  <si>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</si>
  <si>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</si>
  <si>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</si>
  <si>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</si>
  <si>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</si>
  <si>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</si>
  <si>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</si>
  <si>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</si>
  <si>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</si>
  <si>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</si>
  <si>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</si>
  <si>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</si>
  <si>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</si>
  <si>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</si>
  <si>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</si>
  <si>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</si>
  <si>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</si>
  <si>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</si>
  <si>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</si>
  <si>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</si>
  <si>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</si>
  <si>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</si>
  <si>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</si>
  <si>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</si>
  <si>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</si>
  <si>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</si>
  <si>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</si>
  <si>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</si>
  <si>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</si>
  <si>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</si>
  <si>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</si>
  <si>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</si>
  <si>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</si>
  <si>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</si>
  <si>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</si>
  <si>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</si>
  <si>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</si>
  <si>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</si>
  <si>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</si>
  <si>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</si>
  <si>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</si>
  <si>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</si>
  <si>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</si>
  <si>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</si>
  <si>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</si>
  <si>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</si>
  <si>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</si>
  <si>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</si>
  <si>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</si>
  <si>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</si>
  <si>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</si>
  <si>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</si>
  <si>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</si>
  <si>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</si>
  <si>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</si>
  <si>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</si>
  <si>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</si>
  <si>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</si>
  <si>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</si>
  <si>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</si>
  <si>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</si>
  <si>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</si>
  <si>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</si>
  <si>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</si>
  <si>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</si>
  <si>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</si>
  <si>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</si>
  <si>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</si>
  <si>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</si>
  <si>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</si>
  <si>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</si>
  <si>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</si>
  <si>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</si>
  <si>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</si>
  <si>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</si>
  <si>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</si>
  <si>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</si>
  <si>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</si>
  <si>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</si>
  <si>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</si>
  <si>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</si>
  <si>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</si>
  <si>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</si>
  <si>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</si>
  <si>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</si>
  <si>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</si>
  <si>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</si>
  <si>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</si>
  <si>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</si>
  <si>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</si>
  <si>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</si>
  <si>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</si>
  <si>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</si>
  <si>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</si>
  <si>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</si>
  <si>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</si>
  <si>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</si>
  <si>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</si>
  <si>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</si>
  <si>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</si>
  <si>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</si>
  <si>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</si>
  <si>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</si>
  <si>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</si>
  <si>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</si>
  <si>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</si>
  <si>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</si>
  <si>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</si>
  <si>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</si>
  <si>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</si>
  <si>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</si>
  <si>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</si>
  <si>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</si>
  <si>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</si>
  <si>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</si>
  <si>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</si>
  <si>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</si>
  <si>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</si>
  <si>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</si>
  <si>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</si>
  <si>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</si>
  <si>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</si>
  <si>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</si>
  <si>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</si>
  <si>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</si>
  <si>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</si>
  <si>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</si>
  <si>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</si>
  <si>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</si>
  <si>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</si>
  <si>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</si>
  <si>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</si>
  <si>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</si>
  <si>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</si>
  <si>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</si>
  <si>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</si>
  <si>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</si>
  <si>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</si>
  <si>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</si>
  <si>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</si>
  <si>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</si>
  <si>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</si>
  <si>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</si>
  <si>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</si>
  <si>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</si>
  <si>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</si>
  <si>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</si>
  <si>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</si>
  <si>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</si>
  <si>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</si>
  <si>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</si>
  <si>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</si>
  <si>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</si>
  <si>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</si>
  <si>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</si>
  <si>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</si>
  <si>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</si>
  <si>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</si>
  <si>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</si>
  <si>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</si>
  <si>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</si>
  <si>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</si>
  <si>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</si>
  <si>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</si>
  <si>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</si>
  <si>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</si>
  <si>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</si>
  <si>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</si>
  <si>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</si>
  <si>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</si>
  <si>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</si>
  <si>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</si>
  <si>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</si>
  <si>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</si>
  <si>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</si>
  <si>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</si>
  <si>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</si>
  <si>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</si>
  <si>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</si>
  <si>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</si>
  <si>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</si>
  <si>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</si>
  <si>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</si>
  <si>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</si>
  <si>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</si>
  <si>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</si>
  <si>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</si>
  <si>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</si>
  <si>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</si>
  <si>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</si>
  <si>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</si>
  <si>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</si>
  <si>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</si>
  <si>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</si>
  <si>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</si>
  <si>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</si>
  <si>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</si>
  <si>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</si>
  <si>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</si>
  <si>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</si>
  <si>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</si>
  <si>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</si>
  <si>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</si>
  <si>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</si>
  <si>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</si>
  <si>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</si>
  <si>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</si>
  <si>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</si>
  <si>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</si>
  <si>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</si>
  <si>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</si>
  <si>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</si>
  <si>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</si>
  <si>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</si>
  <si>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</si>
  <si>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</si>
  <si>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</si>
  <si>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</si>
  <si>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</si>
  <si>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</si>
  <si>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</si>
  <si>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</si>
  <si>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</si>
  <si>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</si>
  <si>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</si>
  <si>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</si>
  <si>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</si>
  <si>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</si>
  <si>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</si>
  <si>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</si>
  <si>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</si>
  <si>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</si>
  <si>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</si>
  <si>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</si>
  <si>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</si>
  <si>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</si>
  <si>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</si>
  <si>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</si>
  <si>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</si>
  <si>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</si>
  <si>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</si>
  <si>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</si>
  <si>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</si>
  <si>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</si>
  <si>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</si>
  <si>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</si>
  <si>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</si>
  <si>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</si>
  <si>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</si>
  <si>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</si>
  <si>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</si>
  <si>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</si>
  <si>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</si>
  <si>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</si>
  <si>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</si>
  <si>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</si>
  <si>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</si>
  <si>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</si>
  <si>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</si>
  <si>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</si>
  <si>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</si>
  <si>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</si>
  <si>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</si>
  <si>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</si>
  <si>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</si>
  <si>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</si>
  <si>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</si>
  <si>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</si>
  <si>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</si>
  <si>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</si>
  <si>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</si>
  <si>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</si>
  <si>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</si>
  <si>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</si>
  <si>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</si>
  <si>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</si>
  <si>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</si>
  <si>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</si>
  <si>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</si>
  <si>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</si>
  <si>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</si>
  <si>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</si>
  <si>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</si>
  <si>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</si>
  <si>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</si>
  <si>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</si>
  <si>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</si>
  <si>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</si>
  <si>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</si>
  <si>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</si>
  <si>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</si>
  <si>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</si>
  <si>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</si>
  <si>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</si>
  <si>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</si>
  <si>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</si>
  <si>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</si>
  <si>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</si>
  <si>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</si>
  <si>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</si>
  <si>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</si>
  <si>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</si>
  <si>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</si>
  <si>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</si>
  <si>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</si>
  <si>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</si>
  <si>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</si>
  <si>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</si>
  <si>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</si>
  <si>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</si>
  <si>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</si>
  <si>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</si>
  <si>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</si>
  <si>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</si>
  <si>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</si>
  <si>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</si>
  <si>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</si>
  <si>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</si>
  <si>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</si>
  <si>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</si>
  <si>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</si>
  <si>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</si>
  <si>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</si>
  <si>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</si>
  <si>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</si>
  <si>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</si>
  <si>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</si>
  <si>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</si>
  <si>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</si>
  <si>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</si>
  <si>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</si>
  <si>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</si>
  <si>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</si>
  <si>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</si>
  <si>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</si>
  <si>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</si>
  <si>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</si>
  <si>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</si>
  <si>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</si>
  <si>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</si>
  <si>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</si>
  <si>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</si>
  <si>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</si>
  <si>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</si>
  <si>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</si>
  <si>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</si>
  <si>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</si>
  <si>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</si>
  <si>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</si>
  <si>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</si>
  <si>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</si>
  <si>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</si>
  <si>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</si>
  <si>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</si>
  <si>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</si>
  <si>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</si>
  <si>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</si>
  <si>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</si>
  <si>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</si>
  <si>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</si>
  <si>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</si>
  <si>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</si>
  <si>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</si>
  <si>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</si>
  <si>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</si>
  <si>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</si>
  <si>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</si>
  <si>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</si>
  <si>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</si>
  <si>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</si>
  <si>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</si>
  <si>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</si>
  <si>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</si>
  <si>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</si>
  <si>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</si>
  <si>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</si>
  <si>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</si>
  <si>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</si>
  <si>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</si>
  <si>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</si>
  <si>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</si>
  <si>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</si>
  <si>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</si>
  <si>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</si>
  <si>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</si>
  <si>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</si>
  <si>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</si>
  <si>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</si>
  <si>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</si>
  <si>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</si>
  <si>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</si>
  <si>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</si>
  <si>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</si>
  <si>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</si>
  <si>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</si>
  <si>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</si>
  <si>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</si>
  <si>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</si>
  <si>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</si>
  <si>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</si>
  <si>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</si>
  <si>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</si>
  <si>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</si>
  <si>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</si>
  <si>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</si>
  <si>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</si>
  <si>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</si>
  <si>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</si>
  <si>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</si>
  <si>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</si>
  <si>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</si>
  <si>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</si>
  <si>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</si>
  <si>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</si>
  <si>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</si>
  <si>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</si>
  <si>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</si>
  <si>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</si>
  <si>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</si>
  <si>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</si>
  <si>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</si>
  <si>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</si>
  <si>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</si>
  <si>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</si>
  <si>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</si>
  <si>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</si>
  <si>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</si>
  <si>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</si>
  <si>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</si>
  <si>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</si>
  <si>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</si>
  <si>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</si>
  <si>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</si>
  <si>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</si>
  <si>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</si>
  <si>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</si>
  <si>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</si>
  <si>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</si>
  <si>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</si>
  <si>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</si>
  <si>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</si>
  <si>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</si>
  <si>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</si>
  <si>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</si>
  <si>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</si>
  <si>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</si>
  <si>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</si>
  <si>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</si>
  <si>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</si>
  <si>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</si>
  <si>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</si>
  <si>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</si>
  <si>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</si>
  <si>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</si>
  <si>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</si>
  <si>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</si>
  <si>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</si>
  <si>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</si>
  <si>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</si>
  <si>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</si>
  <si>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</si>
  <si>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</si>
  <si>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</si>
  <si>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</si>
  <si>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</si>
  <si>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</si>
  <si>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</si>
  <si>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</si>
  <si>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</si>
  <si>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</si>
  <si>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</si>
  <si>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</si>
  <si>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</si>
  <si>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</si>
  <si>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</si>
  <si>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</si>
  <si>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</si>
  <si>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</si>
  <si>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</si>
  <si>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</si>
  <si>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</si>
  <si>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</si>
  <si>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</si>
  <si>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</si>
  <si>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</si>
  <si>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</si>
  <si>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</si>
  <si>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</si>
  <si>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</si>
  <si>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</si>
  <si>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</si>
  <si>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</si>
  <si>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</si>
  <si>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</si>
  <si>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</si>
  <si>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</si>
  <si>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</si>
  <si>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</si>
  <si>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</si>
  <si>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</si>
  <si>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</si>
  <si>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</si>
  <si>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</si>
  <si>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</si>
  <si>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</si>
  <si>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</si>
  <si>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</si>
  <si>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</si>
  <si>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</si>
  <si>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</si>
  <si>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</si>
  <si>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</si>
  <si>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</si>
  <si>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</si>
  <si>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</si>
  <si>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</si>
  <si>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</si>
  <si>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</si>
  <si>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</si>
  <si>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</si>
  <si>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</si>
  <si>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</si>
  <si>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</si>
  <si>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</si>
  <si>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</si>
  <si>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</si>
  <si>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</si>
  <si>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</si>
  <si>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</si>
  <si>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</si>
  <si>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</si>
  <si>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</si>
  <si>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</si>
  <si>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</si>
  <si>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</si>
  <si>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</si>
  <si>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</si>
  <si>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</si>
  <si>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</si>
  <si>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</si>
  <si>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</si>
  <si>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</si>
  <si>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</si>
  <si>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</si>
  <si>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</si>
  <si>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</si>
  <si>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</si>
  <si>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</si>
  <si>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</si>
  <si>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</si>
  <si>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</si>
  <si>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</si>
  <si>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</si>
  <si>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</si>
  <si>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</si>
  <si>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</si>
  <si>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</si>
  <si>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</si>
  <si>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</si>
  <si>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</si>
  <si>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</si>
  <si>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</si>
  <si>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</si>
  <si>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</si>
  <si>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</si>
  <si>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</si>
  <si>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</si>
  <si>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</si>
  <si>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</si>
  <si>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</si>
  <si>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</si>
  <si>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</si>
  <si>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</si>
  <si>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</si>
  <si>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</si>
  <si>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</si>
  <si>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</si>
  <si>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</si>
  <si>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</si>
  <si>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</si>
  <si>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</si>
  <si>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</si>
  <si>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</si>
  <si>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</si>
  <si>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</si>
  <si>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</si>
  <si>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</si>
  <si>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</si>
  <si>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</si>
  <si>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</si>
  <si>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</si>
  <si>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</si>
  <si>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</si>
  <si>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</si>
  <si>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</si>
  <si>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</si>
  <si>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</si>
  <si>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</si>
  <si>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</si>
  <si>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</si>
  <si>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</si>
  <si>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</si>
  <si>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</si>
  <si>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</si>
  <si>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</si>
  <si>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</si>
  <si>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</si>
  <si>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</si>
  <si>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</si>
  <si>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</si>
  <si>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</si>
  <si>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</si>
  <si>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</si>
  <si>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</si>
  <si>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</si>
  <si>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</si>
  <si>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</si>
  <si>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</si>
  <si>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</si>
  <si>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</si>
  <si>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</si>
  <si>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</si>
  <si>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</si>
  <si>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</si>
  <si>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</si>
  <si>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</si>
  <si>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</si>
  <si>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</si>
  <si>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</si>
  <si>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</si>
  <si>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</si>
  <si>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</si>
  <si>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</si>
  <si>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</si>
  <si>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</si>
  <si>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</si>
  <si>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</si>
  <si>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</si>
  <si>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</si>
  <si>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</si>
  <si>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</si>
  <si>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</si>
  <si>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</si>
  <si>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</si>
  <si>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</si>
  <si>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</si>
  <si>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</si>
  <si>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</si>
  <si>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</si>
  <si>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</si>
  <si>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</si>
  <si>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</si>
  <si>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</si>
  <si>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</si>
  <si>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</si>
  <si>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</si>
  <si>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</si>
  <si>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</si>
  <si>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</si>
  <si>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</si>
  <si>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</si>
  <si>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</si>
  <si>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</si>
  <si>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</si>
  <si>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</si>
  <si>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</si>
  <si>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</si>
  <si>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</si>
  <si>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</si>
  <si>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</si>
  <si>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</si>
  <si>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</si>
  <si>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</si>
  <si>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</si>
  <si>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</si>
  <si>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</si>
  <si>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</si>
  <si>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</si>
  <si>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</si>
  <si>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</si>
  <si>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</si>
  <si>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</si>
  <si>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</si>
  <si>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</si>
  <si>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</si>
  <si>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</si>
  <si>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</si>
  <si>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</si>
  <si>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</si>
  <si>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</si>
  <si>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</si>
  <si>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</si>
  <si>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</si>
  <si>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</si>
  <si>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</si>
  <si>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</si>
  <si>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</si>
  <si>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</si>
  <si>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</si>
  <si>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</si>
  <si>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</si>
  <si>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</si>
  <si>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</si>
  <si>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</si>
  <si>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</si>
  <si>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</si>
  <si>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</si>
  <si>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</si>
  <si>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</si>
  <si>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</si>
  <si>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</si>
  <si>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</si>
  <si>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</si>
  <si>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</si>
  <si>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</si>
  <si>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</si>
  <si>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</si>
  <si>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</si>
  <si>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</si>
  <si>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</si>
  <si>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</si>
  <si>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</si>
  <si>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</si>
  <si>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</si>
  <si>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</si>
  <si>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</si>
  <si>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</si>
  <si>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</si>
  <si>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</si>
  <si>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</si>
  <si>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</si>
  <si>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</si>
  <si>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</si>
  <si>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</si>
  <si>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</si>
  <si>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</si>
  <si>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</si>
  <si>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</si>
  <si>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</si>
  <si>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</si>
  <si>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</si>
  <si>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</si>
  <si>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</si>
  <si>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</si>
  <si>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</si>
  <si>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</si>
  <si>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</si>
  <si>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</si>
  <si>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</si>
  <si>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</si>
  <si>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</si>
  <si>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</si>
  <si>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</si>
  <si>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</si>
  <si>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</si>
  <si>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</si>
  <si>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</si>
  <si>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</si>
  <si>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</si>
  <si>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</si>
  <si>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</si>
  <si>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</si>
  <si>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</si>
  <si>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</si>
  <si>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</si>
  <si>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</si>
  <si>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</si>
  <si>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</si>
  <si>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</si>
  <si>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</si>
  <si>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</si>
  <si>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</si>
  <si>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</si>
  <si>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</si>
  <si>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</si>
  <si>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</si>
  <si>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</si>
  <si>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</si>
  <si>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</si>
  <si>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</si>
  <si>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</si>
  <si>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</si>
  <si>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</si>
  <si>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</si>
  <si>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</si>
  <si>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</si>
  <si>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</si>
  <si>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</si>
  <si>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</si>
  <si>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</si>
  <si>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</si>
  <si>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</si>
  <si>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</si>
  <si>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</si>
  <si>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</si>
  <si>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</si>
  <si>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</si>
  <si>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</si>
  <si>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</si>
  <si>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</si>
  <si>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</si>
  <si>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</si>
  <si>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</si>
  <si>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</si>
  <si>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</si>
  <si>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</si>
  <si>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</si>
  <si>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</si>
  <si>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</si>
  <si>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</si>
  <si>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</si>
  <si>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</si>
  <si>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</si>
  <si>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</si>
  <si>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</si>
  <si>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</si>
  <si>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</si>
  <si>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</si>
  <si>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</si>
  <si>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</si>
  <si>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</si>
  <si>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</si>
  <si>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</si>
  <si>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</si>
  <si>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</si>
  <si>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</si>
  <si>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</si>
  <si>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</si>
  <si>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</si>
  <si>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</si>
  <si>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</si>
  <si>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</si>
  <si>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</si>
  <si>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</si>
  <si>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</si>
  <si>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</si>
  <si>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</si>
  <si>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</si>
  <si>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</si>
  <si>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</si>
  <si>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</si>
  <si>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</si>
  <si>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</si>
  <si>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</si>
  <si>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</si>
  <si>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</si>
  <si>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</si>
  <si>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</si>
  <si>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</si>
  <si>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</si>
  <si>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</si>
  <si>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</si>
  <si>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</si>
  <si>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</si>
  <si>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</si>
  <si>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</si>
  <si>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</si>
  <si>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</si>
  <si>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</si>
  <si>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</si>
  <si>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</si>
  <si>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</si>
  <si>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</si>
  <si>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</si>
  <si>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</si>
  <si>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</si>
  <si>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</si>
  <si>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</si>
  <si>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</si>
  <si>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</si>
  <si>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</si>
  <si>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</si>
  <si>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</si>
  <si>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</si>
  <si>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</si>
  <si>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</si>
  <si>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</si>
  <si>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</si>
  <si>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</si>
  <si>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</si>
  <si>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</si>
  <si>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</si>
  <si>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</si>
  <si>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</si>
  <si>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</si>
  <si>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</si>
  <si>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</si>
  <si>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</si>
  <si>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</si>
  <si>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</si>
  <si>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</si>
  <si>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</si>
  <si>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</si>
  <si>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</si>
  <si>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</si>
  <si>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</si>
  <si>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</si>
  <si>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</si>
  <si>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</si>
  <si>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</si>
  <si>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</si>
  <si>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</si>
  <si>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</si>
  <si>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</si>
  <si>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</si>
  <si>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</si>
  <si>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</si>
  <si>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</si>
  <si>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</si>
  <si>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</si>
  <si>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</si>
  <si>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</si>
  <si>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</si>
  <si>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</si>
  <si>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</si>
  <si>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</si>
  <si>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</si>
  <si>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</si>
  <si>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</si>
  <si>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</si>
  <si>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</si>
  <si>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</si>
  <si>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</si>
  <si>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</si>
  <si>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</si>
  <si>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</si>
  <si>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</si>
  <si>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</si>
  <si>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</si>
  <si>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</si>
  <si>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</si>
  <si>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</si>
  <si>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</si>
  <si>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</si>
  <si>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</si>
  <si>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</si>
  <si>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</si>
  <si>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</si>
  <si>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</si>
  <si>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</si>
  <si>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</si>
  <si>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</si>
  <si>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</si>
  <si>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</si>
  <si>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</si>
  <si>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</si>
  <si>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</si>
  <si>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</si>
  <si>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</si>
  <si>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</si>
  <si>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</si>
  <si>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</si>
  <si>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</si>
  <si>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</si>
  <si>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</si>
  <si>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</si>
  <si>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</si>
  <si>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</si>
  <si>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</si>
  <si>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</si>
  <si>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</si>
  <si>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</si>
  <si>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</si>
  <si>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</si>
  <si>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</si>
  <si>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</si>
  <si>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</si>
  <si>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</si>
  <si>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</si>
  <si>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</si>
  <si>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</si>
  <si>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</si>
  <si>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</si>
  <si>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</si>
  <si>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</si>
  <si>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</si>
  <si>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</si>
  <si>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</si>
  <si>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</si>
  <si>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</si>
  <si>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</si>
  <si>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</si>
  <si>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</si>
  <si>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</si>
  <si>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</si>
  <si>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</si>
  <si>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</si>
  <si>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</si>
  <si>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</si>
  <si>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</si>
  <si>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</si>
  <si>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</si>
  <si>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</si>
  <si>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</si>
  <si>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</si>
  <si>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</si>
  <si>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</si>
  <si>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</si>
  <si>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</si>
  <si>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</si>
  <si>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</si>
  <si>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</si>
  <si>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</si>
  <si>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</si>
  <si>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</si>
  <si>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</si>
  <si>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</si>
  <si>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</si>
  <si>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</si>
  <si>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</si>
  <si>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</si>
  <si>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</si>
  <si>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</si>
  <si>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</si>
  <si>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</si>
  <si>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</si>
  <si>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</si>
  <si>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</si>
  <si>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</si>
  <si>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</si>
  <si>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</si>
  <si>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</si>
  <si>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</si>
  <si>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</si>
  <si>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</si>
  <si>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</si>
  <si>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</si>
  <si>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</si>
  <si>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</si>
  <si>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</si>
  <si>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</si>
  <si>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</si>
  <si>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</si>
  <si>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</si>
  <si>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</si>
  <si>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</si>
  <si>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</si>
  <si>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</si>
  <si>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</si>
  <si>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</si>
  <si>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</si>
  <si>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</si>
  <si>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</si>
  <si>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</si>
  <si>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</si>
  <si>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</si>
  <si>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</si>
  <si>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</si>
  <si>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</si>
  <si>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</si>
  <si>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</si>
  <si>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</si>
  <si>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</si>
  <si>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</si>
  <si>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</si>
  <si>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</si>
  <si>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</si>
  <si>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</si>
  <si>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</si>
  <si>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</si>
  <si>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</si>
  <si>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</si>
  <si>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</si>
  <si>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</si>
  <si>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</si>
  <si>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</si>
  <si>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</si>
  <si>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</si>
  <si>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</si>
  <si>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</si>
  <si>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</si>
  <si>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</si>
  <si>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</si>
  <si>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</si>
  <si>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</si>
  <si>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</si>
  <si>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</si>
  <si>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</si>
  <si>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</si>
  <si>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</si>
  <si>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</si>
  <si>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</si>
  <si>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</si>
  <si>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</si>
  <si>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</si>
  <si>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</si>
  <si>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</si>
  <si>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</si>
  <si>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</si>
  <si>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</si>
  <si>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</si>
  <si>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</si>
  <si>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</si>
  <si>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</si>
  <si>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</si>
  <si>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</si>
  <si>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</si>
  <si>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</si>
  <si>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</si>
  <si>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</si>
  <si>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</si>
  <si>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</si>
  <si>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</si>
  <si>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</si>
  <si>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</si>
  <si>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</si>
  <si>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</si>
  <si>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</si>
  <si>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</si>
  <si>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</si>
  <si>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</si>
  <si>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</si>
  <si>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</si>
  <si>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</si>
  <si>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</si>
  <si>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</si>
  <si>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</si>
  <si>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</si>
  <si>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</si>
  <si>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</si>
  <si>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</si>
  <si>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</si>
  <si>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</si>
  <si>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</si>
  <si>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</si>
  <si>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</si>
  <si>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</si>
  <si>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</si>
  <si>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</si>
  <si>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</si>
  <si>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</si>
  <si>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</si>
  <si>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</si>
  <si>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</si>
  <si>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</si>
  <si>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</si>
  <si>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</si>
  <si>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</si>
  <si>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</si>
  <si>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</si>
  <si>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</si>
  <si>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</si>
  <si>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</si>
  <si>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</si>
  <si>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</si>
  <si>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</si>
  <si>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</si>
  <si>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</si>
  <si>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</si>
  <si>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</si>
  <si>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</si>
  <si>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</si>
  <si>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</si>
  <si>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</si>
  <si>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</si>
  <si>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</si>
  <si>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</si>
  <si>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</si>
  <si>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</si>
  <si>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</si>
  <si>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</si>
  <si>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</si>
  <si>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</si>
  <si>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</si>
  <si>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</si>
  <si>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</si>
  <si>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</si>
  <si>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</si>
  <si>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</si>
  <si>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</si>
  <si>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</si>
  <si>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</si>
  <si>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</si>
  <si>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</si>
  <si>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</si>
  <si>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</si>
  <si>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</si>
  <si>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</si>
  <si>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</si>
  <si>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</si>
  <si>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</si>
  <si>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</si>
  <si>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</si>
  <si>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</si>
  <si>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</si>
  <si>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</si>
  <si>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</si>
  <si>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</si>
  <si>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</si>
  <si>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</si>
  <si>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</si>
  <si>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</si>
  <si>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</si>
  <si>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</si>
  <si>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</si>
  <si>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</si>
  <si>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</si>
  <si>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</si>
  <si>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</si>
  <si>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</si>
  <si>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</si>
  <si>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</si>
  <si>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</si>
  <si>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</si>
  <si>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</si>
  <si>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</si>
  <si>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</si>
  <si>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</si>
  <si>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</si>
  <si>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</si>
  <si>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</si>
  <si>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</si>
  <si>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</si>
  <si>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</si>
  <si>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</si>
  <si>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</si>
  <si>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</si>
  <si>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</si>
  <si>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</si>
  <si>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</si>
  <si>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</si>
  <si>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</si>
  <si>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</si>
  <si>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</si>
  <si>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</si>
  <si>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</si>
  <si>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</si>
  <si>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</si>
  <si>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</si>
  <si>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</si>
  <si>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</si>
  <si>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</si>
  <si>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</si>
  <si>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</si>
  <si>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</si>
  <si>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</si>
  <si>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</si>
  <si>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</si>
  <si>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</si>
  <si>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</si>
  <si>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</si>
  <si>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</si>
  <si>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</si>
  <si>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</si>
  <si>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</si>
  <si>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</si>
  <si>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</si>
  <si>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</si>
  <si>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</si>
  <si>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</si>
  <si>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</si>
  <si>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</si>
  <si>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</si>
  <si>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</si>
  <si>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</si>
  <si>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</si>
  <si>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</si>
  <si>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</si>
  <si>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</si>
  <si>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</si>
  <si>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</si>
  <si>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</si>
  <si>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</si>
  <si>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</si>
  <si>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</si>
  <si>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</si>
  <si>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</si>
  <si>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</si>
  <si>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</si>
  <si>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</si>
  <si>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</si>
  <si>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</si>
  <si>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</si>
  <si>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</si>
  <si>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</si>
  <si>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</si>
  <si>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</si>
  <si>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</si>
  <si>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</si>
  <si>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</si>
  <si>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</si>
  <si>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</si>
  <si>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</si>
  <si>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</si>
  <si>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</si>
  <si>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</si>
  <si>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</si>
  <si>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</si>
  <si>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</si>
  <si>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</si>
  <si>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</si>
  <si>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</si>
  <si>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</si>
  <si>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</si>
  <si>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</si>
  <si>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</si>
  <si>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</si>
  <si>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</si>
  <si>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</si>
  <si>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</si>
  <si>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</si>
  <si>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</si>
  <si>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</si>
  <si>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</si>
  <si>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</si>
  <si>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</si>
  <si>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</si>
  <si>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</si>
  <si>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</si>
  <si>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</si>
  <si>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</si>
  <si>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</si>
  <si>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</si>
  <si>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</si>
  <si>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</si>
  <si>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</si>
  <si>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</si>
  <si>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</si>
  <si>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</si>
  <si>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</si>
  <si>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</si>
  <si>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</si>
  <si>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</si>
  <si>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</si>
  <si>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</si>
  <si>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</si>
  <si>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</si>
  <si>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</si>
  <si>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</si>
  <si>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</si>
  <si>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</si>
  <si>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</si>
  <si>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</si>
  <si>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</si>
  <si>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</si>
  <si>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</si>
  <si>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</si>
  <si>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</si>
  <si>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</si>
  <si>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</si>
  <si>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</si>
  <si>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</si>
  <si>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</si>
  <si>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</si>
  <si>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</si>
  <si>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</si>
  <si>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</si>
  <si>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</si>
  <si>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</si>
  <si>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</si>
  <si>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</si>
  <si>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</si>
  <si>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</si>
  <si>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</si>
  <si>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</si>
  <si>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</si>
  <si>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</si>
  <si>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</si>
  <si>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</si>
  <si>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</si>
  <si>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</si>
  <si>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</si>
  <si>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</si>
  <si>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</si>
  <si>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</si>
  <si>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</si>
  <si>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</si>
  <si>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</si>
  <si>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</si>
  <si>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</si>
  <si>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</si>
  <si>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</si>
  <si>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</si>
  <si>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</si>
  <si>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</si>
  <si>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</si>
  <si>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</si>
  <si>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</si>
  <si>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</si>
  <si>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</si>
  <si>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</si>
  <si>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</si>
  <si>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</si>
  <si>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</si>
  <si>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</si>
  <si>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</si>
  <si>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</si>
  <si>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</si>
  <si>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</si>
  <si>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</si>
  <si>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</si>
  <si>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</si>
  <si>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</si>
  <si>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</si>
  <si>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</si>
  <si>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</si>
  <si>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</si>
  <si>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</si>
  <si>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</si>
  <si>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</si>
  <si>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</si>
  <si>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</si>
  <si>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</si>
  <si>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</si>
  <si>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</si>
  <si>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</si>
  <si>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</si>
  <si>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</si>
  <si>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</si>
  <si>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</si>
  <si>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</si>
  <si>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</si>
  <si>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</si>
  <si>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</si>
  <si>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</si>
  <si>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</si>
  <si>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</si>
  <si>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</si>
  <si>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</si>
  <si>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</si>
  <si>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</si>
  <si>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</si>
  <si>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</si>
  <si>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</si>
  <si>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</si>
  <si>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</si>
  <si>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</si>
  <si>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</si>
  <si>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</si>
  <si>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</si>
  <si>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</si>
  <si>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</si>
  <si>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</si>
  <si>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</si>
  <si>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</si>
  <si>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</si>
  <si>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</si>
  <si>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</si>
  <si>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</si>
  <si>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</si>
  <si>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</si>
  <si>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</si>
  <si>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</si>
  <si>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</si>
  <si>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</si>
  <si>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</si>
  <si>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</si>
  <si>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</si>
  <si>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</si>
  <si>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</si>
  <si>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</si>
  <si>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</si>
  <si>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</si>
  <si>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</si>
  <si>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</si>
  <si>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</si>
  <si>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</si>
  <si>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</si>
  <si>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</si>
  <si>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</si>
  <si>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</si>
  <si>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</si>
  <si>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</si>
  <si>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</si>
  <si>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</si>
  <si>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</si>
  <si>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</si>
  <si>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</si>
  <si>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</si>
  <si>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</si>
  <si>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</si>
  <si>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</si>
  <si>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</si>
  <si>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</si>
  <si>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</si>
  <si>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</si>
  <si>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</si>
  <si>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</si>
  <si>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</si>
  <si>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</si>
  <si>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</si>
  <si>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</si>
  <si>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</si>
  <si>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</si>
  <si>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</si>
  <si>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</si>
  <si>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</si>
  <si>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</si>
  <si>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</si>
  <si>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</si>
  <si>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</si>
  <si>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</si>
  <si>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</si>
  <si>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</si>
  <si>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</si>
  <si>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</si>
  <si>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</si>
  <si>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</si>
  <si>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</si>
  <si>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</si>
  <si>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</si>
  <si>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</si>
  <si>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</si>
  <si>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</si>
  <si>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</si>
  <si>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</si>
  <si>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</si>
  <si>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</si>
  <si>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</si>
  <si>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</si>
  <si>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</si>
  <si>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</si>
  <si>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</si>
  <si>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</si>
  <si>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</si>
  <si>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</si>
  <si>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</si>
  <si>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</si>
  <si>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</si>
  <si>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</si>
  <si>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</si>
  <si>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</si>
  <si>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</si>
  <si>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</si>
  <si>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</si>
  <si>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</si>
  <si>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</si>
  <si>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</si>
  <si>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</si>
  <si>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</si>
  <si>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</si>
  <si>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</si>
  <si>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</si>
  <si>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</si>
  <si>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</si>
  <si>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</si>
  <si>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</si>
  <si>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</si>
  <si>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</si>
  <si>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</si>
  <si>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</si>
  <si>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</si>
  <si>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</si>
  <si>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</si>
  <si>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</si>
  <si>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</si>
  <si>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</si>
  <si>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</si>
  <si>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</si>
  <si>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</si>
  <si>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</si>
  <si>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</si>
  <si>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</si>
  <si>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</si>
  <si>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</si>
  <si>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</si>
  <si>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</si>
  <si>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</si>
  <si>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</si>
  <si>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</si>
  <si>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</si>
  <si>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</si>
  <si>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</si>
  <si>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</si>
  <si>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</si>
  <si>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</si>
  <si>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</si>
  <si>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</si>
  <si>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</si>
  <si>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</si>
  <si>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</si>
  <si>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</si>
  <si>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</si>
  <si>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</si>
  <si>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</si>
  <si>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</si>
  <si>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</si>
  <si>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</si>
  <si>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</si>
  <si>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</si>
  <si>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</si>
  <si>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</si>
  <si>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</si>
  <si>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</si>
  <si>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</si>
  <si>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</si>
  <si>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</si>
  <si>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</si>
  <si>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</si>
  <si>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</si>
  <si>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</si>
  <si>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</si>
  <si>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</si>
  <si>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</si>
  <si>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</si>
  <si>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</si>
  <si>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</si>
  <si>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</si>
  <si>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</si>
  <si>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</si>
  <si>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</si>
  <si>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</si>
  <si>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</si>
  <si>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</si>
  <si>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</si>
  <si>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</si>
  <si>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</si>
  <si>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</si>
  <si>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</si>
  <si>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</si>
  <si>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</si>
  <si>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</si>
  <si>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</si>
  <si>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</si>
  <si>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</si>
  <si>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</si>
  <si>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</si>
  <si>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</si>
  <si>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</si>
  <si>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</si>
  <si>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</si>
  <si>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</si>
  <si>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</si>
  <si>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</si>
  <si>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</si>
  <si>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</si>
  <si>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</si>
  <si>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</si>
  <si>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</si>
  <si>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</si>
  <si>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</si>
  <si>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</si>
  <si>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</si>
  <si>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</si>
  <si>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</si>
  <si>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</si>
  <si>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</si>
  <si>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</si>
  <si>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</si>
  <si>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</si>
  <si>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</si>
  <si>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</si>
  <si>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</si>
  <si>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</si>
  <si>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</si>
  <si>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</si>
  <si>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</si>
  <si>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</si>
  <si>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</si>
  <si>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</si>
  <si>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</si>
  <si>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</si>
  <si>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</si>
  <si>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</si>
  <si>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</si>
  <si>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</si>
  <si>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</si>
  <si>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</si>
  <si>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</si>
  <si>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</si>
  <si>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</si>
  <si>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</si>
  <si>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</si>
  <si>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</si>
  <si>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</si>
  <si>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</si>
  <si>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</si>
  <si>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</si>
  <si>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</si>
  <si>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</si>
  <si>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</si>
  <si>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</si>
  <si>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</si>
  <si>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</si>
  <si>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</si>
  <si>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</si>
  <si>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</si>
  <si>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</si>
  <si>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</si>
  <si>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</si>
  <si>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</si>
  <si>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</si>
  <si>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</si>
  <si>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</si>
  <si>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</si>
  <si>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</si>
  <si>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</si>
  <si>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</si>
  <si>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</si>
  <si>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</si>
  <si>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</si>
  <si>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</si>
  <si>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</si>
  <si>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</si>
  <si>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</si>
  <si>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</si>
  <si>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</si>
  <si>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</si>
  <si>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</si>
  <si>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</si>
  <si>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</si>
  <si>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</si>
  <si>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</si>
  <si>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</si>
  <si>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</si>
  <si>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</si>
  <si>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</si>
  <si>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</si>
  <si>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</si>
  <si>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</si>
  <si>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</si>
  <si>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</si>
  <si>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</si>
  <si>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</si>
  <si>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</si>
  <si>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</si>
  <si>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</si>
  <si>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</si>
  <si>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</si>
  <si>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</si>
  <si>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</si>
  <si>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</si>
  <si>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</si>
  <si>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</si>
  <si>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</si>
  <si>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</si>
  <si>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</si>
  <si>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</si>
  <si>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</si>
  <si>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</si>
  <si>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</si>
  <si>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</si>
  <si>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</si>
  <si>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</si>
  <si>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</si>
  <si>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</si>
  <si>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</si>
  <si>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</si>
  <si>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</si>
  <si>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</si>
  <si>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</si>
  <si>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</si>
  <si>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</si>
  <si>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</si>
  <si>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</si>
  <si>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</si>
  <si>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</si>
  <si>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</si>
  <si>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</si>
  <si>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</si>
  <si>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</si>
  <si>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</si>
  <si>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</si>
  <si>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</si>
  <si>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</si>
  <si>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</si>
  <si>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</si>
  <si>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</si>
  <si>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</si>
  <si>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</si>
  <si>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</si>
  <si>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</si>
  <si>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</si>
  <si>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</si>
  <si>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</si>
  <si>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</si>
  <si>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</si>
  <si>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</si>
  <si>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</si>
  <si>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</si>
  <si>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</si>
  <si>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</si>
  <si>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</si>
  <si>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</si>
  <si>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</si>
  <si>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</si>
  <si>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</si>
  <si>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</si>
  <si>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</si>
  <si>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</si>
  <si>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</si>
  <si>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</si>
  <si>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</si>
  <si>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</si>
  <si>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</si>
  <si>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</si>
  <si>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</si>
  <si>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</si>
  <si>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</si>
  <si>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</si>
  <si>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</si>
  <si>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</si>
  <si>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</si>
  <si>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</si>
  <si>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</si>
  <si>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</si>
  <si>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</si>
  <si>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</si>
  <si>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</si>
  <si>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</si>
  <si>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</si>
  <si>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</si>
  <si>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</si>
  <si>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</si>
  <si>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</si>
  <si>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</si>
  <si>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</si>
  <si>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</si>
  <si>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</si>
  <si>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</si>
  <si>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</si>
  <si>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</si>
  <si>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</si>
  <si>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</si>
  <si>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</si>
  <si>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</si>
  <si>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</si>
  <si>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</si>
  <si>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</si>
  <si>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</si>
  <si>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</si>
  <si>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</si>
  <si>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</si>
  <si>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</si>
  <si>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</si>
  <si>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</si>
  <si>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</si>
  <si>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</si>
  <si>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</si>
  <si>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</si>
  <si>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</si>
  <si>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</si>
  <si>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</si>
  <si>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</si>
  <si>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</si>
  <si>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</si>
  <si>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</si>
  <si>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</si>
  <si>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</si>
  <si>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</si>
  <si>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</si>
  <si>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</si>
  <si>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</si>
  <si>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</si>
  <si>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</si>
  <si>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</si>
  <si>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</si>
  <si>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</si>
  <si>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</si>
  <si>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</si>
  <si>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</si>
  <si>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</si>
  <si>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</si>
  <si>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</si>
  <si>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</si>
  <si>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</si>
  <si>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</si>
  <si>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</si>
  <si>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</si>
  <si>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</si>
  <si>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</si>
  <si>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</si>
  <si>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</si>
  <si>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</si>
  <si>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</si>
  <si>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</si>
  <si>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</si>
  <si>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</si>
  <si>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</si>
  <si>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</si>
  <si>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</si>
  <si>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</si>
  <si>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</si>
  <si>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</si>
  <si>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</si>
  <si>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</si>
  <si>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</si>
  <si>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</si>
  <si>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</si>
  <si>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</si>
  <si>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</si>
  <si>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</si>
  <si>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</si>
  <si>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</si>
  <si>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</si>
  <si>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</si>
  <si>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</si>
  <si>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</si>
  <si>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</si>
  <si>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</si>
  <si>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</si>
  <si>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</si>
  <si>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</si>
  <si>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</si>
  <si>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</si>
  <si>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</si>
  <si>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</si>
  <si>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</si>
  <si>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</si>
  <si>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</si>
  <si>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</si>
  <si>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</si>
  <si>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</si>
  <si>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</si>
  <si>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</si>
  <si>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</si>
  <si>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</si>
  <si>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</si>
  <si>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</si>
  <si>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</si>
  <si>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</si>
  <si>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</si>
  <si>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</si>
  <si>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</si>
  <si>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</si>
  <si>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</si>
  <si>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</si>
  <si>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</si>
  <si>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</si>
  <si>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</si>
  <si>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</si>
  <si>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</si>
  <si>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</si>
  <si>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</si>
  <si>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</si>
  <si>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</si>
  <si>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</si>
  <si>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</si>
  <si>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</si>
  <si>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</si>
  <si>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</si>
  <si>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</si>
  <si>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</si>
  <si>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</si>
  <si>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</si>
  <si>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</si>
  <si>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</si>
  <si>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</si>
  <si>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</si>
  <si>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</si>
  <si>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</si>
  <si>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</si>
  <si>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</si>
  <si>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</si>
  <si>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</si>
  <si>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</si>
  <si>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</si>
  <si>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</si>
  <si>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</si>
  <si>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</si>
  <si>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</si>
  <si>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</si>
  <si>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</si>
  <si>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</si>
  <si>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</si>
  <si>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</si>
  <si>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</si>
  <si>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</si>
  <si>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</si>
  <si>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</si>
  <si>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</si>
  <si>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</si>
  <si>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</si>
  <si>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</si>
  <si>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</si>
  <si>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</si>
  <si>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</si>
  <si>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</si>
  <si>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</si>
  <si>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</si>
  <si>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</si>
  <si>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</si>
  <si>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</si>
  <si>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</si>
  <si>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</si>
  <si>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</si>
  <si>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</si>
  <si>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</si>
  <si>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</si>
  <si>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</si>
  <si>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</si>
  <si>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</si>
  <si>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</si>
  <si>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</si>
  <si>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</si>
  <si>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</si>
  <si>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</si>
  <si>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</si>
  <si>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</si>
  <si>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</si>
  <si>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</si>
  <si>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</si>
  <si>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</si>
  <si>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</si>
  <si>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</si>
  <si>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</si>
  <si>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</si>
  <si>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</si>
  <si>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</si>
  <si>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</si>
  <si>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</si>
  <si>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</si>
  <si>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</si>
  <si>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</si>
  <si>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</si>
  <si>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</si>
  <si>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</si>
  <si>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</si>
  <si>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</si>
  <si>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</si>
  <si>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</si>
  <si>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</si>
  <si>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</si>
  <si>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</si>
  <si>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</si>
  <si>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</si>
  <si>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</si>
  <si>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</si>
  <si>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</si>
  <si>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</si>
  <si>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</si>
  <si>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</si>
  <si>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</si>
  <si>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</si>
  <si>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</si>
  <si>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</si>
  <si>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</si>
  <si>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</si>
  <si>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</si>
  <si>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</si>
  <si>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</si>
  <si>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</si>
  <si>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</si>
  <si>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</si>
  <si>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</si>
  <si>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</si>
  <si>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</si>
  <si>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</si>
  <si>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</si>
  <si>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</si>
  <si>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</si>
  <si>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</si>
  <si>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</si>
  <si>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</si>
  <si>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</si>
  <si>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</si>
  <si>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</si>
  <si>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</si>
  <si>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</si>
  <si>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</si>
  <si>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</si>
  <si>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</si>
  <si>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</si>
  <si>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</si>
  <si>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</si>
  <si>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</si>
  <si>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</si>
  <si>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</si>
  <si>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</si>
  <si>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</si>
  <si>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</si>
  <si>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</si>
  <si>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</si>
  <si>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</si>
  <si>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</si>
  <si>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</si>
  <si>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</si>
  <si>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</si>
  <si>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</si>
  <si>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</si>
  <si>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</si>
  <si>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</si>
  <si>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</si>
  <si>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</si>
  <si>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</si>
  <si>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</si>
  <si>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</si>
  <si>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</si>
  <si>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</si>
  <si>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</si>
  <si>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</si>
  <si>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</si>
  <si>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</si>
  <si>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</si>
  <si>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</si>
  <si>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</si>
  <si>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</si>
  <si>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</si>
  <si>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</si>
  <si>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</si>
  <si>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</si>
  <si>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</si>
  <si>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</si>
  <si>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</si>
  <si>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</si>
  <si>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</si>
  <si>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</si>
  <si>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</si>
  <si>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</si>
  <si>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</si>
  <si>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</si>
  <si>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</si>
  <si>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</si>
  <si>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</si>
  <si>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</si>
  <si>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</si>
  <si>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</si>
  <si>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</si>
  <si>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</si>
  <si>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</si>
  <si>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</si>
  <si>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</si>
  <si>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</si>
  <si>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</si>
  <si>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</si>
  <si>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</si>
  <si>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</si>
  <si>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</si>
  <si>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</si>
  <si>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</si>
  <si>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</si>
  <si>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</si>
  <si>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</si>
  <si>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</si>
  <si>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</si>
  <si>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</si>
  <si>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</si>
  <si>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</si>
  <si>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</si>
  <si>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</si>
  <si>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</si>
  <si>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</si>
  <si>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</si>
  <si>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</si>
  <si>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</si>
  <si>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</si>
  <si>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</si>
  <si>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</si>
  <si>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</si>
  <si>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</si>
  <si>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</si>
  <si>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</si>
  <si>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</si>
  <si>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</si>
  <si>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</si>
  <si>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</si>
  <si>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</si>
  <si>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</si>
  <si>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</si>
  <si>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</si>
  <si>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</si>
  <si>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</si>
  <si>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</si>
  <si>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</si>
  <si>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</si>
  <si>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</si>
  <si>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</si>
  <si>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</si>
  <si>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</si>
  <si>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</si>
  <si>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</si>
  <si>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</si>
  <si>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</si>
  <si>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</si>
  <si>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</si>
  <si>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</si>
  <si>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</si>
  <si>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</si>
  <si>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</si>
  <si>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</si>
  <si>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</si>
  <si>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</si>
  <si>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</si>
  <si>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</si>
  <si>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</si>
  <si>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</si>
  <si>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</si>
  <si>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</si>
  <si>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</si>
  <si>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</si>
  <si>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</si>
  <si>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</si>
  <si>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</si>
  <si>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</si>
  <si>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</si>
  <si>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</si>
  <si>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</si>
  <si>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</si>
  <si>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</si>
  <si>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</si>
  <si>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</si>
  <si>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</si>
  <si>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</si>
  <si>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</si>
  <si>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</si>
  <si>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</si>
  <si>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</si>
  <si>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</si>
  <si>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</si>
  <si>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</si>
  <si>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</si>
  <si>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</si>
  <si>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</si>
  <si>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</si>
  <si>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</si>
  <si>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</si>
  <si>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</si>
  <si>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</si>
  <si>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</si>
  <si>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</si>
  <si>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</si>
  <si>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</si>
  <si>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</si>
  <si>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</si>
  <si>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</si>
  <si>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</si>
  <si>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</si>
  <si>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</si>
  <si>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</si>
  <si>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</si>
  <si>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</si>
  <si>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</si>
  <si>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</si>
  <si>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</si>
  <si>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</si>
  <si>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</si>
  <si>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</si>
  <si>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</si>
  <si>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</si>
  <si>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</si>
  <si>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</si>
  <si>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</si>
  <si>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</si>
  <si>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</si>
  <si>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</si>
  <si>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</si>
  <si>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</si>
  <si>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</si>
  <si>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</si>
  <si>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</si>
  <si>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</si>
  <si>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</si>
  <si>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</si>
  <si>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</si>
  <si>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</si>
  <si>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</si>
  <si>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</si>
  <si>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</si>
  <si>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</si>
  <si>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</si>
  <si>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</si>
  <si>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</si>
  <si>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</si>
  <si>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</si>
  <si>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</si>
  <si>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</si>
  <si>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</si>
  <si>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</si>
  <si>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</si>
  <si>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</si>
  <si>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</si>
  <si>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</si>
  <si>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</si>
  <si>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</si>
  <si>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</si>
  <si>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</si>
  <si>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</si>
  <si>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</si>
  <si>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</si>
  <si>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</si>
  <si>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</si>
  <si>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</si>
  <si>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</si>
  <si>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</si>
  <si>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</si>
  <si>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</si>
  <si>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</si>
  <si>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</si>
  <si>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</si>
  <si>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</si>
  <si>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</si>
  <si>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</si>
  <si>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</si>
  <si>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</si>
  <si>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</si>
  <si>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</si>
  <si>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</si>
  <si>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</si>
  <si>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</si>
  <si>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</si>
  <si>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</si>
  <si>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</si>
  <si>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</si>
  <si>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</si>
  <si>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</si>
  <si>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</si>
  <si>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</si>
  <si>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</si>
  <si>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</si>
  <si>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</si>
  <si>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</si>
  <si>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</si>
  <si>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</si>
  <si>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</si>
  <si>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</si>
  <si>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</si>
  <si>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</si>
  <si>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</si>
  <si>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</si>
  <si>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</si>
  <si>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</si>
  <si>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</si>
  <si>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</si>
  <si>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</si>
  <si>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</si>
  <si>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</si>
  <si>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</si>
  <si>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</si>
  <si>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</si>
  <si>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</si>
  <si>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</si>
  <si>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</si>
  <si>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</si>
  <si>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</si>
  <si>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</si>
  <si>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</si>
  <si>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</si>
  <si>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</si>
  <si>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</si>
  <si>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</si>
  <si>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</si>
  <si>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</si>
  <si>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</si>
  <si>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</si>
  <si>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</si>
  <si>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</si>
  <si>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</si>
  <si>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</si>
  <si>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</si>
  <si>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</si>
  <si>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</si>
  <si>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</si>
  <si>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</si>
  <si>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</si>
  <si>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</si>
  <si>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</si>
  <si>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</si>
  <si>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</si>
  <si>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</si>
  <si>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</si>
  <si>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</si>
  <si>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</si>
  <si>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</si>
  <si>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</si>
  <si>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</si>
  <si>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</si>
  <si>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</si>
  <si>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</si>
  <si>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</si>
  <si>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</si>
  <si>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</si>
  <si>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</si>
  <si>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</si>
  <si>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</si>
  <si>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</si>
  <si>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</si>
  <si>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</si>
  <si>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</si>
  <si>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</si>
  <si>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</si>
  <si>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</si>
  <si>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</si>
  <si>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</si>
  <si>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</si>
  <si>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</si>
  <si>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</si>
  <si>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</si>
  <si>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</si>
  <si>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</si>
  <si>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</si>
  <si>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</si>
  <si>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</si>
  <si>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</si>
  <si>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</si>
  <si>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</si>
  <si>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</si>
  <si>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</si>
  <si>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</si>
  <si>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</si>
  <si>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</si>
  <si>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</si>
  <si>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</si>
  <si>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</si>
  <si>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</si>
  <si>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</si>
  <si>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</si>
  <si>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</si>
  <si>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</si>
  <si>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</si>
  <si>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</si>
  <si>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</si>
  <si>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</si>
  <si>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</si>
  <si>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</si>
  <si>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</si>
  <si>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</si>
  <si>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</si>
  <si>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</si>
  <si>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</si>
  <si>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</si>
  <si>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</si>
  <si>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</si>
  <si>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</si>
  <si>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</si>
  <si>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</si>
  <si>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</si>
  <si>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</si>
  <si>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</si>
  <si>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</si>
  <si>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</si>
  <si>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</si>
  <si>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</si>
  <si>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</si>
  <si>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</si>
  <si>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</si>
  <si>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</si>
  <si>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</si>
  <si>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</si>
  <si>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</si>
  <si>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</si>
  <si>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</si>
  <si>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</si>
  <si>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</si>
  <si>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</si>
  <si>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</si>
  <si>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</si>
  <si>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</si>
  <si>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</si>
  <si>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</si>
  <si>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</si>
  <si>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</si>
  <si>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</si>
  <si>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</si>
  <si>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</si>
  <si>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</si>
  <si>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</si>
  <si>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</si>
  <si>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</si>
  <si>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</si>
  <si>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</si>
  <si>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</si>
  <si>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</si>
  <si>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</si>
  <si>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</si>
  <si>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</si>
  <si>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</si>
  <si>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</si>
  <si>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</si>
  <si>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</si>
  <si>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</si>
  <si>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</si>
  <si>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</si>
  <si>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</si>
  <si>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</si>
  <si>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</si>
  <si>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</si>
  <si>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</si>
  <si>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</si>
  <si>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</si>
  <si>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</si>
  <si>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</si>
  <si>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</si>
  <si>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</si>
  <si>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</si>
  <si>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</si>
  <si>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</si>
  <si>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</si>
  <si>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</si>
  <si>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</si>
  <si>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</si>
  <si>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</si>
  <si>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</si>
  <si>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</si>
  <si>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</si>
  <si>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</si>
  <si>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</si>
  <si>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</si>
  <si>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</si>
  <si>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</si>
  <si>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</si>
  <si>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</si>
  <si>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</si>
  <si>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</si>
  <si>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</si>
  <si>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</si>
  <si>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</si>
  <si>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</si>
  <si>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</si>
  <si>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</si>
  <si>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</si>
  <si>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</si>
  <si>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</si>
  <si>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</si>
  <si>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</si>
  <si>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</si>
  <si>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</si>
  <si>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</si>
  <si>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</si>
  <si>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</si>
  <si>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</si>
  <si>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</si>
  <si>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</si>
  <si>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</si>
  <si>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</si>
  <si>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</si>
  <si>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</si>
  <si>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</si>
  <si>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</si>
  <si>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</si>
  <si>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</si>
  <si>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</si>
  <si>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</si>
  <si>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</si>
  <si>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</si>
  <si>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</si>
  <si>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</si>
  <si>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</si>
  <si>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</si>
  <si>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</si>
  <si>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</si>
  <si>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</si>
  <si>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</si>
  <si>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</si>
  <si>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</si>
  <si>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</si>
  <si>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</si>
  <si>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</si>
  <si>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</si>
  <si>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</si>
  <si>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</si>
  <si>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</si>
  <si>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</si>
  <si>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</si>
  <si>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</si>
  <si>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</si>
  <si>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</si>
  <si>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</si>
  <si>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</si>
  <si>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</si>
  <si>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</si>
  <si>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</si>
  <si>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</si>
  <si>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</si>
  <si>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</si>
  <si>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</si>
  <si>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</si>
  <si>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</si>
  <si>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</si>
  <si>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</si>
  <si>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</si>
  <si>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</si>
  <si>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</si>
  <si>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</si>
  <si>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</si>
  <si>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</si>
  <si>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</si>
  <si>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</si>
  <si>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</si>
  <si>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</si>
  <si>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</si>
  <si>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</si>
  <si>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</si>
  <si>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</si>
  <si>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</si>
  <si>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</si>
  <si>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</si>
  <si>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</si>
  <si>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</si>
  <si>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</si>
  <si>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</si>
  <si>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</si>
  <si>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</si>
  <si>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</si>
  <si>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</si>
  <si>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</si>
  <si>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</si>
  <si>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</si>
  <si>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</si>
  <si>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</si>
  <si>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</si>
  <si>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</si>
  <si>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</si>
  <si>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</si>
  <si>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</si>
  <si>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</si>
  <si>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</si>
  <si>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</si>
  <si>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</si>
  <si>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</si>
  <si>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</si>
  <si>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</si>
  <si>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</si>
  <si>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</si>
  <si>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</si>
  <si>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</si>
  <si>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</si>
  <si>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</si>
  <si>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</si>
  <si>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</si>
  <si>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</si>
  <si>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</si>
  <si>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</si>
  <si>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</si>
  <si>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</si>
  <si>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</si>
  <si>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</si>
  <si>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</si>
  <si>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</si>
  <si>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</si>
  <si>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</si>
  <si>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</si>
  <si>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</si>
  <si>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</si>
  <si>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</si>
  <si>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</si>
  <si>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</si>
  <si>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</si>
  <si>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</si>
  <si>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</si>
  <si>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</si>
  <si>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</si>
  <si>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</si>
  <si>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</si>
  <si>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</si>
  <si>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</si>
  <si>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</si>
  <si>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</si>
  <si>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</si>
  <si>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</si>
  <si>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</si>
  <si>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</si>
  <si>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</si>
  <si>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</si>
  <si>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</si>
  <si>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</si>
  <si>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</si>
  <si>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</si>
  <si>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</si>
  <si>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</si>
  <si>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</si>
  <si>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</si>
  <si>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</si>
  <si>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</si>
  <si>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</si>
  <si>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</si>
  <si>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</si>
  <si>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</si>
  <si>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</si>
  <si>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</si>
  <si>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</si>
  <si>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</si>
  <si>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</si>
  <si>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</si>
  <si>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</si>
  <si>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</si>
  <si>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</si>
  <si>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</si>
  <si>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</si>
  <si>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</si>
  <si>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</si>
  <si>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</si>
  <si>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</si>
  <si>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</si>
  <si>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</si>
  <si>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</si>
  <si>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</si>
  <si>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</si>
  <si>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</si>
  <si>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</si>
  <si>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</si>
  <si>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</si>
  <si>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</si>
  <si>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</si>
  <si>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</si>
  <si>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</si>
  <si>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</si>
  <si>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</si>
  <si>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</si>
  <si>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</si>
  <si>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</si>
  <si>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</si>
  <si>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</si>
  <si>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</si>
  <si>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</si>
  <si>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</si>
  <si>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</si>
  <si>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</si>
  <si>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</si>
  <si>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</si>
  <si>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</si>
  <si>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</si>
  <si>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</si>
  <si>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</si>
  <si>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</si>
  <si>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</si>
  <si>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</si>
  <si>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</si>
  <si>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</si>
  <si>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</si>
  <si>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</si>
  <si>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</si>
  <si>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</si>
  <si>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</si>
  <si>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</si>
  <si>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</si>
  <si>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</si>
  <si>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</si>
  <si>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</si>
  <si>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</si>
  <si>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</si>
  <si>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</si>
  <si>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</si>
  <si>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</si>
  <si>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</si>
  <si>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</si>
  <si>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</si>
  <si>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</si>
  <si>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</si>
  <si>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</si>
  <si>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</si>
  <si>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</si>
  <si>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</si>
  <si>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</si>
  <si>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</si>
  <si>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</si>
  <si>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</si>
  <si>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</si>
  <si>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</si>
  <si>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</si>
  <si>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</si>
  <si>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</si>
  <si>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</si>
  <si>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</si>
  <si>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</si>
  <si>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</si>
  <si>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</si>
  <si>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</si>
  <si>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</si>
  <si>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</si>
  <si>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</si>
  <si>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</si>
  <si>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</si>
  <si>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</si>
  <si>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</si>
  <si>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</si>
  <si>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</si>
  <si>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</si>
  <si>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</si>
  <si>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</si>
  <si>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</si>
  <si>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</si>
  <si>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</si>
  <si>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</si>
  <si>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</si>
  <si>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</si>
  <si>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</si>
  <si>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</si>
  <si>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</si>
  <si>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</si>
  <si>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</si>
  <si>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</si>
  <si>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</si>
  <si>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</si>
  <si>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</si>
  <si>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</si>
  <si>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</si>
  <si>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</si>
  <si>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</si>
  <si>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</si>
  <si>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</si>
  <si>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</si>
  <si>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</si>
  <si>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</si>
  <si>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</si>
  <si>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</si>
  <si>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</si>
  <si>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</si>
  <si>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</si>
  <si>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</si>
  <si>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</si>
  <si>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</si>
  <si>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</si>
  <si>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</si>
  <si>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</si>
  <si>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</si>
  <si>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</si>
  <si>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</si>
  <si>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</si>
  <si>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</si>
  <si>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</si>
  <si>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</si>
  <si>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</si>
  <si>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</si>
  <si>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</si>
  <si>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</si>
  <si>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</si>
  <si>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</si>
  <si>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</si>
  <si>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</si>
  <si>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</si>
  <si>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</si>
  <si>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</si>
  <si>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</si>
  <si>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</si>
  <si>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</si>
  <si>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</si>
  <si>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</si>
  <si>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</si>
  <si>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</si>
  <si>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</si>
  <si>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</si>
  <si>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</si>
  <si>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</si>
  <si>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</si>
  <si>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</si>
  <si>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</si>
  <si>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</si>
  <si>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</si>
  <si>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</si>
  <si>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</si>
  <si>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</si>
  <si>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</si>
  <si>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</si>
  <si>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</si>
  <si>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</si>
  <si>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</si>
  <si>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</si>
  <si>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</si>
  <si>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</si>
  <si>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</si>
  <si>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</si>
  <si>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</si>
  <si>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</si>
  <si>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</si>
  <si>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</si>
  <si>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</si>
  <si>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</si>
  <si>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</si>
  <si>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</si>
  <si>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</si>
  <si>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</si>
  <si>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</si>
  <si>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</si>
  <si>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</si>
  <si>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</si>
  <si>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</si>
  <si>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</si>
  <si>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</si>
  <si>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</si>
  <si>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</si>
  <si>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</si>
  <si>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</si>
  <si>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</si>
  <si>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</si>
  <si>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</si>
  <si>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</si>
  <si>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</si>
  <si>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</si>
  <si>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</si>
  <si>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</si>
  <si>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</si>
  <si>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</si>
  <si>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</si>
  <si>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</si>
  <si>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</si>
  <si>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</si>
  <si>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</si>
  <si>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</si>
  <si>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</si>
  <si>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</si>
  <si>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</si>
  <si>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</si>
  <si>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</si>
  <si>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</si>
  <si>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</si>
  <si>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</si>
  <si>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</si>
  <si>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</si>
  <si>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</si>
  <si>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</si>
  <si>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</si>
  <si>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</si>
  <si>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</si>
  <si>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</si>
  <si>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</si>
  <si>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</si>
  <si>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</si>
  <si>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</si>
  <si>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</si>
  <si>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</si>
  <si>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</si>
  <si>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</si>
  <si>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</si>
  <si>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</si>
  <si>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</si>
  <si>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</si>
  <si>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</si>
  <si>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</si>
  <si>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</si>
  <si>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</si>
  <si>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</si>
  <si>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</si>
  <si>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</si>
  <si>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</si>
  <si>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</si>
  <si>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</si>
  <si>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</si>
  <si>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</si>
  <si>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</si>
  <si>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</si>
  <si>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</si>
  <si>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</si>
  <si>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</si>
  <si>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</si>
  <si>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</si>
  <si>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</si>
  <si>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</si>
  <si>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</si>
  <si>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</si>
  <si>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</si>
  <si>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</si>
  <si>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</si>
  <si>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</si>
  <si>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</si>
  <si>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</si>
  <si>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</si>
  <si>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</si>
  <si>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</si>
  <si>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</si>
  <si>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</si>
  <si>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</si>
  <si>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</si>
  <si>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</si>
  <si>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</si>
  <si>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</si>
  <si>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</si>
  <si>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</si>
  <si>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</si>
  <si>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</si>
  <si>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</si>
  <si>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</si>
  <si>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</si>
  <si>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</si>
  <si>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</si>
  <si>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</si>
  <si>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</si>
  <si>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</si>
  <si>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</si>
  <si>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</si>
  <si>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</si>
  <si>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</si>
  <si>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</si>
  <si>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</si>
  <si>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</si>
  <si>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</si>
  <si>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</si>
  <si>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</si>
  <si>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</si>
  <si>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</si>
  <si>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</si>
  <si>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</si>
  <si>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</si>
  <si>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</si>
  <si>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</si>
  <si>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</si>
  <si>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</si>
  <si>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</si>
  <si>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</si>
  <si>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</si>
  <si>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</si>
  <si>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</si>
  <si>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</si>
  <si>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</si>
  <si>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</si>
  <si>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</si>
  <si>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</si>
  <si>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</si>
  <si>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</si>
  <si>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</si>
  <si>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</si>
  <si>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</si>
  <si>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</si>
  <si>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</si>
  <si>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</si>
  <si>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</si>
  <si>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</si>
  <si>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</si>
  <si>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</si>
  <si>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</si>
  <si>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</si>
  <si>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</si>
  <si>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</si>
  <si>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</si>
  <si>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</si>
  <si>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</si>
  <si>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</si>
  <si>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</si>
  <si>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</si>
  <si>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</si>
  <si>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</si>
  <si>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</si>
  <si>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</si>
  <si>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</si>
  <si>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</si>
  <si>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</si>
  <si>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</si>
  <si>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</si>
  <si>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</si>
  <si>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</si>
  <si>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</si>
  <si>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</si>
  <si>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</si>
  <si>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</si>
  <si>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</si>
  <si>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</si>
  <si>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</si>
  <si>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</si>
  <si>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</si>
  <si>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</si>
  <si>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</si>
  <si>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</si>
  <si>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</si>
  <si>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</si>
  <si>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</si>
  <si>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</si>
  <si>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</si>
  <si>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</si>
  <si>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</si>
  <si>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</si>
  <si>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</si>
  <si>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</si>
  <si>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</si>
  <si>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</si>
  <si>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</si>
  <si>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</si>
  <si>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</si>
  <si>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</si>
  <si>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</si>
  <si>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</si>
  <si>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</si>
  <si>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</si>
  <si>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</si>
  <si>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</si>
  <si>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</si>
  <si>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</si>
  <si>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</si>
  <si>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</si>
  <si>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</si>
  <si>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</si>
  <si>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</si>
  <si>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</si>
  <si>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</si>
  <si>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</si>
  <si>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</si>
  <si>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</si>
  <si>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</si>
  <si>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</si>
  <si>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</si>
  <si>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</si>
  <si>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</si>
  <si>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</si>
  <si>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</si>
  <si>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</si>
  <si>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</si>
  <si>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</si>
  <si>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</si>
  <si>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</si>
  <si>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</si>
  <si>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</si>
  <si>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</si>
  <si>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</si>
  <si>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</si>
  <si>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</si>
  <si>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</si>
  <si>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</si>
  <si>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</si>
  <si>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</si>
  <si>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</si>
  <si>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</si>
  <si>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</si>
  <si>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</si>
  <si>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</si>
  <si>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</si>
  <si>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</si>
  <si>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</si>
  <si>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</si>
  <si>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</si>
  <si>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</si>
  <si>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</si>
  <si>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</si>
  <si>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</si>
  <si>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</si>
  <si>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</si>
  <si>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</si>
  <si>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</si>
  <si>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</si>
  <si>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</si>
  <si>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</si>
  <si>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</si>
  <si>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</si>
  <si>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</si>
  <si>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</si>
  <si>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</si>
  <si>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</si>
  <si>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</si>
  <si>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</si>
  <si>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</si>
  <si>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</si>
  <si>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</si>
  <si>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</si>
  <si>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</si>
  <si>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</si>
  <si>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</si>
  <si>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</si>
  <si>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</si>
  <si>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</si>
  <si>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</si>
  <si>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</si>
  <si>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</si>
  <si>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</si>
  <si>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</si>
  <si>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</si>
  <si>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</si>
  <si>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</si>
  <si>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</si>
  <si>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</si>
  <si>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</si>
  <si>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</si>
  <si>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</si>
  <si>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</si>
  <si>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</si>
  <si>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</si>
  <si>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</si>
  <si>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</si>
  <si>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</si>
  <si>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</si>
  <si>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</si>
  <si>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</si>
  <si>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</si>
  <si>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</si>
  <si>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</si>
  <si>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</si>
  <si>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</si>
  <si>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</si>
  <si>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</si>
  <si>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</si>
  <si>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</si>
  <si>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</si>
  <si>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</si>
  <si>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</si>
  <si>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</si>
  <si>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</si>
  <si>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</si>
  <si>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</si>
  <si>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</si>
  <si>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</si>
  <si>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</si>
  <si>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</si>
  <si>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</si>
  <si>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</si>
  <si>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</si>
  <si>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</si>
  <si>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</si>
  <si>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</si>
  <si>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</si>
  <si>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</si>
  <si>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</si>
  <si>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</si>
  <si>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</si>
  <si>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</si>
  <si>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</si>
  <si>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</si>
  <si>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</si>
  <si>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</si>
  <si>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</si>
  <si>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</si>
  <si>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</si>
  <si>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</si>
  <si>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</si>
  <si>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</si>
  <si>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</si>
  <si>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</si>
  <si>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</si>
  <si>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</si>
  <si>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</si>
  <si>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</si>
  <si>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</si>
  <si>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</si>
  <si>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</si>
  <si>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</si>
  <si>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</si>
  <si>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</si>
  <si>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</si>
  <si>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</si>
  <si>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</si>
  <si>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</si>
  <si>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</si>
  <si>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</si>
  <si>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</si>
  <si>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</si>
  <si>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</si>
  <si>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</si>
  <si>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</si>
  <si>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</si>
  <si>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</si>
  <si>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</si>
  <si>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</si>
  <si>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</si>
  <si>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</si>
  <si>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</si>
  <si>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</si>
  <si>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</si>
  <si>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</si>
  <si>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</si>
  <si>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</si>
  <si>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</si>
  <si>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</si>
  <si>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</si>
  <si>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</si>
  <si>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</si>
  <si>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</si>
  <si>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</si>
  <si>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</si>
  <si>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</si>
  <si>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</si>
  <si>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</si>
  <si>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</si>
  <si>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</si>
  <si>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</si>
  <si>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</si>
  <si>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</si>
  <si>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</si>
  <si>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</si>
  <si>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</si>
  <si>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</si>
  <si>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</si>
  <si>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</si>
  <si>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</si>
  <si>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</si>
  <si>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</si>
  <si>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</si>
  <si>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</si>
  <si>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</si>
  <si>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</si>
  <si>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</si>
  <si>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</si>
  <si>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</si>
  <si>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</si>
  <si>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</si>
  <si>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</si>
  <si>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</si>
  <si>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</si>
  <si>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</si>
  <si>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</si>
  <si>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</si>
  <si>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</si>
  <si>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</si>
  <si>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</si>
  <si>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</si>
  <si>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</si>
  <si>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</si>
  <si>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</si>
  <si>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</si>
  <si>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</si>
  <si>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</si>
  <si>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</si>
  <si>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</si>
  <si>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</si>
  <si>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</si>
  <si>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</si>
  <si>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</si>
  <si>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</si>
  <si>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</si>
  <si>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</si>
  <si>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</si>
  <si>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</si>
  <si>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</si>
  <si>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</si>
  <si>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</si>
  <si>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</si>
  <si>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</si>
  <si>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</si>
  <si>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</si>
  <si>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</si>
  <si>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</si>
  <si>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</si>
  <si>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</si>
  <si>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</si>
  <si>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</si>
  <si>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</si>
  <si>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</si>
  <si>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</si>
  <si>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</si>
  <si>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</si>
  <si>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</si>
  <si>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</si>
  <si>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</si>
  <si>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</si>
  <si>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</si>
  <si>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</si>
  <si>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</si>
  <si>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</si>
  <si>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</si>
  <si>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</si>
  <si>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</si>
  <si>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</si>
  <si>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</si>
  <si>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</si>
  <si>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</si>
  <si>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</si>
  <si>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</si>
  <si>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</si>
  <si>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</si>
  <si>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</si>
  <si>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</si>
  <si>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</si>
  <si>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</si>
  <si>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</si>
  <si>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</si>
  <si>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</si>
  <si>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</si>
  <si>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</si>
  <si>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</si>
  <si>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</si>
  <si>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</si>
  <si>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</si>
  <si>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</si>
  <si>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</si>
  <si>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</si>
  <si>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</si>
  <si>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</si>
  <si>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</si>
  <si>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</si>
  <si>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</si>
  <si>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</si>
  <si>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</si>
  <si>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</si>
  <si>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</si>
  <si>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</si>
  <si>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</si>
  <si>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</si>
  <si>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</si>
  <si>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</si>
  <si>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</si>
  <si>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</si>
  <si>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</si>
  <si>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</si>
  <si>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</si>
  <si>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</si>
  <si>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</si>
  <si>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</si>
  <si>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</si>
  <si>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</si>
  <si>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</si>
  <si>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</si>
  <si>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</si>
  <si>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</si>
  <si>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</si>
  <si>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</si>
  <si>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</si>
  <si>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</si>
  <si>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</si>
  <si>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</si>
  <si>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</si>
  <si>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</si>
  <si>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</si>
  <si>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</si>
  <si>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</si>
  <si>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</si>
  <si>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</si>
  <si>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</si>
  <si>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</si>
  <si>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</si>
  <si>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</si>
  <si>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</si>
  <si>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</si>
  <si>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</si>
  <si>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</si>
  <si>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</si>
  <si>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</si>
  <si>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</si>
  <si>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</si>
  <si>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</si>
  <si>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</si>
  <si>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</si>
  <si>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</si>
  <si>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</si>
  <si>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</si>
  <si>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</si>
  <si>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</si>
  <si>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</si>
  <si>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</si>
  <si>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</si>
  <si>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</si>
  <si>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</si>
  <si>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</si>
  <si>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</si>
  <si>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</si>
  <si>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</si>
  <si>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</si>
  <si>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</si>
  <si>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</si>
  <si>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</si>
  <si>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</si>
  <si>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</si>
  <si>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</si>
  <si>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</si>
  <si>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</si>
  <si>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</si>
  <si>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</si>
  <si>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</si>
  <si>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</si>
  <si>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</si>
  <si>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</si>
  <si>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</si>
  <si>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</si>
  <si>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</si>
  <si>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</si>
  <si>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</si>
  <si>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</si>
  <si>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</si>
  <si>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</si>
  <si>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</si>
  <si>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</si>
  <si>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</si>
  <si>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</si>
  <si>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</si>
  <si>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</si>
  <si>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</si>
  <si>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</si>
  <si>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</si>
  <si>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</si>
  <si>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</si>
  <si>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</si>
  <si>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</si>
  <si>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</si>
  <si>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</si>
  <si>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</si>
  <si>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</si>
  <si>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</si>
  <si>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</si>
  <si>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</si>
  <si>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</si>
  <si>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</si>
  <si>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</si>
  <si>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</si>
  <si>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</si>
  <si>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</si>
  <si>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</si>
  <si>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</si>
  <si>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</si>
  <si>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</si>
  <si>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</si>
  <si>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</si>
  <si>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</si>
  <si>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</si>
  <si>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</si>
  <si>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</si>
  <si>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</si>
  <si>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</si>
  <si>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</si>
  <si>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</si>
  <si>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</si>
  <si>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</si>
  <si>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</si>
  <si>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</si>
  <si>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</si>
  <si>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</si>
  <si>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</si>
  <si>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</si>
  <si>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</si>
  <si>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</si>
  <si>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</si>
  <si>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</si>
  <si>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</si>
  <si>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</si>
  <si>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</si>
  <si>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</si>
  <si>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</si>
  <si>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</si>
  <si>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</si>
  <si>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</si>
  <si>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</si>
  <si>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</si>
  <si>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</si>
  <si>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</si>
  <si>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</si>
  <si>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</si>
  <si>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</si>
  <si>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</si>
  <si>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</si>
  <si>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</si>
  <si>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</si>
  <si>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</si>
  <si>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</si>
  <si>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</si>
  <si>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</si>
  <si>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</si>
  <si>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</si>
  <si>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</si>
  <si>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</si>
  <si>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</si>
  <si>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</si>
  <si>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</si>
  <si>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</si>
  <si>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</si>
  <si>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</si>
  <si>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</si>
  <si>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</si>
  <si>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</si>
  <si>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</si>
  <si>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</si>
  <si>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</si>
  <si>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</si>
  <si>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</si>
  <si>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</si>
  <si>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</si>
  <si>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</si>
  <si>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</si>
  <si>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</si>
  <si>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</si>
  <si>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</si>
  <si>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</si>
  <si>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</si>
  <si>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</si>
  <si>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</si>
  <si>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</si>
  <si>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</si>
  <si>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</si>
  <si>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</si>
  <si>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</si>
  <si>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</si>
  <si>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</si>
  <si>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</si>
  <si>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</si>
  <si>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</si>
  <si>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</si>
  <si>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</si>
  <si>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</si>
  <si>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</si>
  <si>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</si>
  <si>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</si>
  <si>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</si>
  <si>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</si>
  <si>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</si>
  <si>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</si>
  <si>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</si>
  <si>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</si>
  <si>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</si>
  <si>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</si>
  <si>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</si>
  <si>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</si>
  <si>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</si>
  <si>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</si>
  <si>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</si>
  <si>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</si>
  <si>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</si>
  <si>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</si>
  <si>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</si>
  <si>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</si>
  <si>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</si>
  <si>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</si>
  <si>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</si>
  <si>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</si>
  <si>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</si>
  <si>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</si>
  <si>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</si>
  <si>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</si>
  <si>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</si>
  <si>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</si>
  <si>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</si>
  <si>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</si>
  <si>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</si>
  <si>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</si>
  <si>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</si>
  <si>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</si>
  <si>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</si>
  <si>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</si>
  <si>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</si>
  <si>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</si>
  <si>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</si>
  <si>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</si>
  <si>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</si>
  <si>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</si>
  <si>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</si>
  <si>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</si>
  <si>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</si>
  <si>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</si>
  <si>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</si>
  <si>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</si>
  <si>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</si>
  <si>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</si>
  <si>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</si>
  <si>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</si>
  <si>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</si>
  <si>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</si>
  <si>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</si>
  <si>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</si>
  <si>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</si>
  <si>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</si>
  <si>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</si>
  <si>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</si>
  <si>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</si>
  <si>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</si>
  <si>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</si>
  <si>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</si>
  <si>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</si>
  <si>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</si>
  <si>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</si>
  <si>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</si>
  <si>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</si>
  <si>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</si>
  <si>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</si>
  <si>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</si>
  <si>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</si>
  <si>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</si>
  <si>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</si>
  <si>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</si>
  <si>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</si>
  <si>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</si>
  <si>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</si>
  <si>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</si>
  <si>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</si>
  <si>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</si>
  <si>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</si>
  <si>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</si>
  <si>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</si>
  <si>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</si>
  <si>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</si>
  <si>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</si>
  <si>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</si>
  <si>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</si>
  <si>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</si>
  <si>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</si>
  <si>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</si>
  <si>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</si>
  <si>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</si>
  <si>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</si>
  <si>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</si>
  <si>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</si>
  <si>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</si>
  <si>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</si>
  <si>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</si>
  <si>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</si>
  <si>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</si>
  <si>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</si>
  <si>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</si>
  <si>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</si>
  <si>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</si>
  <si>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</si>
  <si>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</si>
  <si>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</si>
  <si>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</si>
  <si>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</si>
  <si>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</si>
  <si>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</si>
  <si>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</si>
  <si>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</si>
  <si>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</si>
  <si>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</si>
  <si>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</si>
  <si>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</si>
  <si>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</si>
  <si>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</si>
  <si>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</si>
  <si>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</si>
  <si>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</si>
  <si>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</si>
  <si>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</si>
  <si>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</si>
  <si>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</si>
  <si>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</si>
  <si>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</si>
  <si>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</si>
  <si>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</si>
  <si>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</si>
  <si>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</si>
  <si>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</si>
  <si>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</si>
  <si>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</si>
  <si>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</si>
  <si>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</si>
  <si>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</si>
  <si>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</si>
  <si>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</si>
  <si>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</si>
  <si>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</si>
  <si>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</si>
  <si>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</si>
  <si>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</si>
  <si>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</si>
  <si>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</si>
  <si>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</si>
  <si>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</si>
  <si>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</si>
  <si>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</si>
  <si>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</si>
  <si>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</si>
  <si>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</si>
  <si>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</si>
  <si>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</si>
  <si>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</si>
  <si>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</si>
  <si>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</si>
  <si>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</si>
  <si>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</si>
  <si>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</si>
  <si>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</si>
  <si>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</si>
  <si>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</si>
  <si>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</si>
  <si>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</si>
  <si>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</si>
  <si>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</si>
  <si>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</si>
  <si>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</si>
  <si>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</si>
  <si>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</si>
  <si>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</si>
  <si>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</si>
  <si>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</si>
  <si>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</si>
  <si>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</si>
  <si>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</si>
  <si>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</si>
  <si>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</si>
  <si>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</si>
  <si>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</si>
  <si>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</si>
  <si>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</si>
  <si>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</si>
  <si>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</si>
  <si>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</si>
  <si>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</si>
  <si>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</si>
  <si>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</si>
  <si>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</si>
  <si>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</si>
  <si>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</si>
  <si>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</si>
  <si>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</si>
  <si>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</si>
  <si>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</si>
  <si>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</si>
  <si>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</si>
  <si>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</si>
  <si>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</si>
  <si>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</si>
  <si>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</si>
  <si>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</si>
  <si>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</si>
  <si>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</si>
  <si>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</si>
  <si>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</si>
  <si>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</si>
  <si>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</si>
  <si>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</si>
  <si>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</si>
  <si>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</si>
  <si>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</si>
  <si>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</si>
  <si>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</si>
  <si>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</si>
  <si>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</si>
  <si>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</si>
  <si>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</si>
  <si>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</si>
  <si>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</si>
  <si>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</si>
  <si>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</si>
  <si>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</si>
  <si>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</si>
  <si>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</si>
  <si>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</si>
  <si>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</si>
  <si>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</si>
  <si>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</si>
  <si>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</si>
  <si>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</si>
  <si>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</si>
  <si>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</si>
  <si>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</si>
  <si>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</si>
  <si>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</si>
  <si>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</si>
  <si>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</si>
  <si>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</si>
  <si>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</si>
  <si>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</si>
  <si>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</si>
  <si>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</si>
  <si>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</si>
  <si>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</si>
  <si>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</si>
  <si>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</si>
  <si>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</si>
  <si>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</si>
  <si>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</si>
  <si>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</si>
  <si>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</si>
  <si>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</si>
  <si>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</si>
  <si>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</si>
  <si>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</si>
  <si>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</si>
  <si>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</si>
  <si>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</si>
  <si>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</si>
  <si>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</si>
  <si>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</si>
  <si>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</si>
  <si>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</si>
  <si>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</si>
  <si>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</si>
  <si>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</si>
  <si>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</si>
  <si>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</si>
  <si>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</si>
  <si>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</si>
  <si>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</si>
  <si>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</si>
  <si>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</si>
  <si>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</si>
  <si>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</si>
  <si>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</si>
  <si>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</si>
  <si>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</si>
  <si>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</si>
  <si>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</si>
  <si>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</si>
  <si>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</si>
  <si>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</si>
  <si>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</si>
  <si>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</si>
  <si>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</si>
  <si>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</si>
  <si>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</si>
  <si>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</si>
  <si>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</si>
  <si>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</si>
  <si>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</si>
  <si>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</si>
  <si>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</si>
  <si>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</si>
  <si>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</si>
  <si>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</si>
  <si>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</si>
  <si>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</si>
  <si>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</si>
  <si>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</si>
  <si>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</si>
  <si>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</si>
  <si>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</si>
  <si>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</si>
  <si>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</si>
  <si>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</si>
  <si>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</si>
  <si>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</si>
  <si>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</si>
  <si>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</si>
  <si>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</si>
  <si>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</si>
  <si>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</si>
  <si>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</si>
  <si>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</si>
  <si>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</si>
  <si>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</si>
  <si>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</si>
  <si>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</si>
  <si>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</si>
  <si>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</si>
  <si>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</si>
  <si>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</si>
  <si>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</si>
  <si>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</si>
  <si>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</si>
  <si>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</si>
  <si>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</si>
  <si>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</si>
  <si>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</si>
  <si>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</si>
  <si>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</si>
  <si>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</si>
  <si>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</si>
  <si>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</si>
  <si>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</si>
  <si>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</si>
  <si>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</si>
  <si>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</si>
  <si>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</si>
  <si>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</si>
  <si>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</si>
  <si>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</si>
  <si>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</si>
  <si>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</si>
  <si>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</si>
  <si>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</si>
  <si>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</si>
  <si>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</si>
  <si>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</si>
  <si>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</si>
  <si>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</si>
  <si>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</si>
  <si>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</si>
  <si>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</si>
  <si>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</si>
  <si>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</si>
  <si>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</si>
  <si>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</si>
  <si>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</si>
  <si>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</si>
  <si>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</si>
  <si>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</si>
  <si>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</si>
  <si>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</si>
  <si>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</si>
  <si>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</si>
  <si>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</si>
  <si>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</si>
  <si>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</si>
  <si>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</si>
  <si>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</si>
  <si>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</si>
  <si>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</si>
  <si>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</si>
  <si>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</si>
  <si>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</si>
  <si>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</si>
  <si>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</si>
  <si>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</si>
  <si>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</si>
  <si>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</si>
  <si>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</si>
  <si>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</si>
  <si>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</si>
  <si>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</si>
  <si>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</si>
  <si>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</si>
  <si>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</si>
  <si>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</si>
  <si>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</si>
  <si>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</si>
  <si>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</si>
  <si>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</si>
  <si>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</si>
  <si>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</si>
  <si>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</si>
  <si>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</si>
  <si>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</si>
  <si>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</si>
  <si>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</si>
  <si>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</si>
  <si>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</si>
  <si>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</si>
  <si>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</si>
  <si>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</si>
  <si>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</si>
  <si>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</si>
  <si>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</si>
  <si>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</si>
  <si>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</si>
  <si>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</si>
  <si>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</si>
  <si>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</si>
  <si>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</si>
  <si>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</si>
  <si>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</si>
  <si>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</si>
  <si>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</si>
  <si>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</si>
  <si>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</si>
  <si>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</si>
  <si>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</si>
  <si>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</si>
  <si>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</si>
  <si>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</si>
  <si>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</si>
  <si>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</si>
  <si>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</si>
  <si>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</si>
  <si>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</si>
  <si>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</si>
  <si>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</si>
  <si>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</si>
  <si>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</si>
  <si>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</si>
  <si>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</si>
  <si>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</si>
  <si>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</si>
  <si>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</si>
  <si>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</si>
  <si>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</si>
  <si>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</si>
  <si>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</si>
  <si>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</si>
  <si>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</si>
  <si>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</si>
  <si>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</si>
  <si>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</si>
  <si>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</si>
  <si>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</si>
  <si>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</si>
  <si>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</si>
  <si>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</si>
  <si>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</si>
  <si>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</si>
  <si>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</si>
  <si>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</si>
  <si>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</si>
  <si>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</si>
  <si>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</si>
  <si>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</si>
  <si>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</si>
  <si>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</si>
  <si>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</si>
  <si>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</si>
  <si>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</si>
  <si>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</si>
  <si>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</si>
  <si>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</si>
  <si>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</si>
  <si>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</si>
  <si>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</si>
  <si>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</si>
  <si>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</si>
  <si>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</si>
  <si>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</si>
  <si>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</si>
  <si>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</si>
  <si>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</si>
  <si>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</si>
  <si>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</si>
  <si>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</si>
  <si>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</si>
  <si>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</si>
  <si>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</si>
  <si>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</si>
  <si>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</si>
  <si>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</si>
  <si>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</si>
  <si>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</si>
  <si>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</si>
  <si>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</si>
  <si>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</si>
  <si>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</si>
  <si>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</si>
  <si>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</si>
  <si>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</si>
  <si>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</si>
  <si>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</si>
  <si>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</si>
  <si>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</si>
  <si>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</si>
  <si>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</si>
  <si>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</si>
  <si>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</si>
  <si>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</si>
  <si>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</si>
  <si>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</si>
  <si>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</si>
  <si>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</si>
  <si>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</si>
  <si>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</si>
  <si>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</si>
  <si>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</si>
  <si>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</si>
  <si>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</si>
  <si>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</si>
  <si>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</si>
  <si>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</si>
  <si>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</si>
  <si>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</si>
  <si>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</si>
  <si>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</si>
  <si>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</si>
  <si>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</si>
  <si>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</si>
  <si>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</si>
  <si>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</si>
  <si>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</si>
  <si>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</si>
  <si>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</si>
  <si>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</si>
  <si>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</si>
  <si>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</si>
  <si>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</si>
  <si>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</si>
  <si>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</si>
  <si>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</si>
  <si>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</si>
  <si>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</si>
  <si>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</si>
  <si>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</si>
  <si>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</si>
  <si>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</si>
  <si>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</si>
  <si>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</si>
  <si>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</si>
  <si>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</si>
  <si>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</si>
  <si>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</si>
  <si>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</si>
  <si>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</si>
  <si>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</si>
  <si>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</si>
  <si>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</si>
  <si>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</si>
  <si>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</si>
  <si>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</si>
  <si>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</si>
  <si>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</si>
  <si>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</si>
  <si>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</si>
  <si>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</si>
  <si>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</si>
  <si>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</si>
  <si>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</si>
  <si>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</si>
  <si>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</si>
  <si>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</si>
  <si>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</si>
  <si>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</si>
  <si>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</si>
  <si>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</si>
  <si>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</si>
  <si>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</si>
  <si>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</si>
  <si>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</si>
  <si>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</si>
  <si>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</si>
  <si>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</si>
  <si>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</si>
  <si>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</si>
  <si>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</si>
  <si>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</si>
  <si>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</si>
  <si>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</si>
  <si>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</si>
  <si>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</si>
  <si>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</si>
  <si>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</si>
  <si>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</si>
  <si>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</si>
  <si>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</si>
  <si>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</si>
  <si>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</si>
  <si>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</si>
  <si>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</si>
  <si>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</si>
  <si>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</si>
  <si>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</si>
  <si>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</si>
  <si>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</si>
  <si>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</si>
  <si>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</si>
  <si>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</si>
  <si>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</si>
  <si>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</si>
  <si>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</si>
  <si>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</si>
  <si>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</si>
  <si>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</si>
  <si>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</si>
  <si>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</si>
  <si>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</si>
  <si>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</si>
  <si>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</si>
  <si>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</si>
  <si>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</si>
  <si>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</si>
  <si>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</si>
  <si>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</si>
  <si>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</si>
  <si>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</si>
  <si>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</si>
  <si>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</si>
  <si>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</si>
  <si>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</si>
  <si>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</si>
  <si>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</si>
  <si>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</si>
  <si>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</si>
  <si>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</si>
  <si>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</si>
  <si>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</si>
  <si>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</si>
  <si>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</si>
  <si>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</si>
  <si>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</si>
  <si>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</si>
  <si>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</si>
  <si>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</si>
  <si>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</si>
  <si>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</si>
  <si>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</si>
  <si>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</si>
  <si>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</si>
  <si>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</si>
  <si>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</si>
  <si>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</si>
  <si>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</si>
  <si>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</si>
  <si>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</si>
  <si>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</si>
  <si>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</si>
  <si>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</si>
  <si>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</si>
  <si>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</si>
  <si>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</si>
  <si>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</si>
  <si>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</si>
  <si>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</si>
  <si>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</si>
  <si>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</si>
  <si>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</si>
  <si>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</si>
  <si>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</si>
  <si>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</si>
  <si>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</si>
  <si>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</si>
  <si>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</si>
  <si>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</si>
  <si>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</si>
  <si>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</si>
  <si>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</si>
  <si>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</si>
  <si>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</si>
  <si>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</si>
  <si>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</si>
  <si>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</si>
  <si>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</si>
  <si>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</si>
  <si>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</si>
  <si>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</si>
  <si>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</si>
  <si>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</si>
  <si>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</si>
  <si>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</si>
  <si>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</si>
  <si>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</si>
  <si>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</si>
  <si>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</si>
  <si>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</si>
  <si>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</si>
  <si>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</si>
  <si>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</si>
  <si>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</si>
  <si>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</si>
  <si>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</si>
  <si>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</si>
  <si>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</si>
  <si>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</si>
  <si>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</si>
  <si>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</si>
  <si>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</si>
  <si>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</si>
  <si>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</si>
  <si>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</si>
  <si>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</si>
  <si>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</si>
  <si>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</si>
  <si>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</si>
  <si>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</si>
  <si>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</si>
  <si>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</si>
  <si>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</si>
  <si>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</si>
  <si>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</si>
  <si>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</si>
  <si>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</si>
  <si>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</si>
  <si>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</si>
  <si>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</si>
  <si>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</si>
  <si>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</si>
  <si>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</si>
  <si>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</si>
  <si>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</si>
  <si>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</si>
  <si>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</si>
  <si>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</si>
  <si>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</si>
  <si>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</si>
  <si>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</si>
  <si>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</si>
  <si>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</si>
  <si>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</si>
  <si>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</si>
  <si>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</si>
  <si>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</si>
  <si>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</si>
  <si>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</si>
  <si>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</si>
  <si>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</si>
  <si>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</si>
  <si>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</si>
  <si>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</si>
  <si>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</si>
  <si>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</si>
  <si>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</si>
  <si>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</si>
  <si>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</si>
  <si>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</si>
  <si>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</si>
  <si>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</si>
  <si>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</si>
  <si>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</si>
  <si>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</si>
  <si>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</si>
  <si>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</si>
  <si>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</si>
  <si>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</si>
  <si>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</si>
  <si>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</si>
  <si>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</si>
  <si>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</si>
  <si>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</si>
  <si>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</si>
  <si>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</si>
  <si>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</si>
  <si>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</si>
  <si>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</si>
  <si>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</si>
  <si>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</si>
  <si>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</si>
  <si>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</si>
  <si>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</si>
  <si>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</si>
  <si>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</si>
  <si>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</si>
  <si>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</si>
  <si>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</si>
  <si>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</si>
  <si>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</si>
  <si>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</si>
  <si>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</si>
  <si>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</si>
  <si>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</si>
  <si>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</si>
  <si>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</si>
  <si>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</si>
  <si>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</si>
  <si>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</si>
  <si>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</si>
  <si>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</si>
  <si>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</si>
  <si>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</si>
  <si>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</si>
  <si>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</si>
  <si>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</si>
  <si>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</si>
  <si>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</si>
  <si>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</si>
  <si>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</si>
  <si>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</si>
  <si>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</si>
  <si>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</si>
  <si>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</si>
  <si>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</si>
  <si>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</si>
  <si>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</si>
  <si>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</si>
  <si>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</si>
  <si>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</si>
  <si>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</si>
  <si>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</si>
  <si>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</si>
  <si>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</si>
  <si>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</si>
  <si>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</si>
  <si>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</si>
  <si>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</si>
  <si>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</si>
  <si>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</si>
  <si>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</si>
  <si>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</si>
  <si>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</si>
  <si>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</si>
  <si>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</si>
  <si>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</si>
  <si>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</si>
  <si>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</si>
  <si>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</si>
  <si>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</si>
  <si>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</si>
  <si>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</si>
  <si>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</si>
  <si>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</si>
  <si>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</si>
  <si>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</si>
  <si>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</si>
  <si>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</si>
  <si>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</si>
  <si>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</si>
  <si>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</si>
  <si>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</si>
  <si>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</si>
  <si>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</si>
  <si>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</si>
  <si>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</si>
  <si>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</si>
  <si>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</si>
  <si>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</si>
  <si>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</si>
  <si>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</si>
  <si>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</si>
  <si>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</si>
  <si>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</si>
  <si>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</si>
  <si>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</si>
  <si>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</si>
  <si>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</si>
  <si>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</si>
  <si>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</si>
  <si>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</si>
  <si>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</si>
  <si>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</si>
  <si>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</si>
  <si>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</si>
  <si>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</si>
  <si>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</si>
  <si>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</si>
  <si>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</si>
  <si>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</si>
  <si>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</si>
  <si>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</si>
  <si>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</si>
  <si>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</si>
  <si>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</si>
  <si>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</si>
  <si>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</si>
  <si>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</si>
  <si>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</si>
  <si>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</si>
  <si>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</si>
  <si>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</si>
  <si>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</si>
  <si>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</si>
  <si>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</si>
  <si>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</si>
  <si>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</si>
  <si>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</si>
  <si>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</si>
  <si>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</si>
  <si>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</si>
  <si>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</si>
  <si>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</si>
  <si>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</si>
  <si>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</si>
  <si>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</si>
  <si>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</si>
  <si>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</si>
  <si>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</si>
  <si>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</si>
  <si>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</si>
  <si>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</si>
  <si>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</si>
  <si>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</si>
  <si>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</si>
  <si>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</si>
  <si>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</si>
  <si>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</si>
  <si>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</si>
  <si>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</si>
  <si>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</si>
  <si>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</si>
  <si>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</si>
  <si>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</si>
  <si>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</si>
  <si>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</si>
  <si>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</si>
  <si>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</si>
  <si>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</si>
  <si>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</si>
  <si>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</si>
  <si>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</si>
  <si>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</si>
  <si>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</si>
  <si>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</si>
  <si>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</si>
  <si>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</si>
  <si>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</si>
  <si>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</si>
  <si>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</si>
  <si>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</si>
  <si>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</si>
  <si>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</si>
  <si>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</si>
  <si>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</si>
  <si>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</si>
  <si>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</si>
  <si>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</si>
  <si>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</si>
  <si>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</si>
  <si>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</si>
  <si>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</si>
  <si>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</si>
  <si>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</si>
  <si>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</si>
  <si>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</si>
  <si>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</si>
  <si>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</si>
  <si>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</si>
  <si>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</si>
  <si>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</si>
  <si>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</si>
  <si>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</si>
  <si>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</si>
  <si>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</si>
  <si>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</si>
  <si>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</si>
  <si>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</si>
  <si>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</si>
  <si>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</si>
  <si>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</si>
  <si>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</si>
  <si>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</si>
  <si>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</si>
  <si>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</si>
  <si>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</si>
  <si>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</si>
  <si>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</si>
  <si>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</si>
  <si>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</si>
  <si>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</si>
  <si>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</si>
  <si>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</si>
  <si>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</si>
  <si>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</si>
  <si>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</si>
  <si>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</si>
  <si>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</si>
  <si>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</si>
  <si>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</si>
  <si>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</si>
  <si>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</si>
  <si>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</si>
  <si>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</si>
  <si>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</si>
  <si>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</si>
  <si>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</si>
  <si>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</si>
  <si>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</si>
  <si>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</si>
  <si>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</si>
  <si>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</si>
  <si>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</si>
  <si>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</si>
  <si>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</si>
  <si>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</si>
  <si>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</si>
  <si>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</si>
  <si>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</si>
  <si>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</si>
  <si>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</si>
  <si>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</si>
  <si>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</si>
  <si>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</si>
  <si>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</si>
  <si>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</si>
  <si>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</si>
  <si>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</si>
  <si>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</si>
  <si>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</si>
  <si>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</si>
  <si>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</si>
  <si>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</si>
  <si>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</si>
  <si>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</si>
  <si>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</si>
  <si>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</si>
  <si>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</si>
  <si>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</si>
  <si>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</si>
  <si>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</si>
  <si>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</si>
  <si>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</si>
  <si>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</si>
  <si>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</si>
  <si>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</si>
  <si>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</si>
  <si>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</si>
  <si>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</si>
  <si>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</si>
  <si>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</si>
  <si>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</si>
  <si>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</si>
  <si>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</si>
  <si>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</si>
  <si>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</si>
  <si>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</si>
  <si>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</si>
  <si>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</si>
  <si>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</si>
  <si>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</si>
  <si>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</si>
  <si>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</si>
  <si>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</si>
  <si>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</si>
  <si>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</si>
  <si>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</si>
  <si>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</si>
  <si>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</si>
  <si>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</si>
  <si>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</si>
  <si>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</si>
  <si>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</si>
  <si>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</si>
  <si>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</si>
  <si>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</si>
  <si>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</si>
  <si>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</si>
  <si>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</si>
  <si>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</si>
  <si>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</si>
  <si>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</si>
  <si>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</si>
  <si>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</si>
  <si>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</si>
  <si>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</si>
  <si>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</si>
  <si>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</si>
  <si>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</si>
  <si>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</si>
  <si>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</si>
  <si>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</si>
  <si>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</si>
  <si>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</si>
  <si>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</si>
  <si>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</si>
  <si>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</si>
  <si>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</si>
  <si>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</si>
  <si>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</si>
  <si>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</si>
  <si>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</si>
  <si>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</si>
  <si>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</si>
  <si>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</si>
  <si>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</si>
  <si>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</si>
  <si>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</si>
  <si>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</si>
  <si>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</si>
  <si>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</si>
  <si>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</si>
  <si>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</si>
  <si>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</si>
  <si>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</si>
  <si>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</si>
  <si>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</si>
  <si>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</si>
  <si>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</si>
  <si>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</si>
  <si>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</si>
  <si>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</si>
  <si>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</si>
  <si>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</si>
  <si>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</si>
  <si>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</si>
  <si>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</si>
  <si>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</si>
  <si>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</si>
  <si>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</si>
  <si>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</si>
  <si>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</si>
  <si>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</si>
  <si>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</si>
  <si>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</si>
  <si>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</si>
  <si>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</si>
  <si>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</si>
  <si>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</si>
  <si>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</si>
  <si>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</si>
  <si>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</si>
  <si>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</si>
  <si>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</si>
  <si>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</si>
  <si>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</si>
  <si>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</si>
  <si>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</si>
  <si>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</si>
  <si>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</si>
  <si>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</si>
  <si>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</si>
  <si>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</si>
  <si>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</si>
  <si>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</si>
  <si>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</si>
  <si>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</si>
  <si>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</si>
  <si>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</si>
  <si>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</si>
  <si>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</si>
  <si>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</si>
  <si>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</si>
  <si>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</si>
  <si>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</si>
  <si>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</si>
  <si>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</si>
  <si>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</si>
  <si>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</si>
  <si>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</si>
  <si>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</si>
  <si>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</si>
  <si>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</si>
  <si>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</si>
  <si>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</si>
  <si>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</si>
  <si>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</si>
  <si>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</si>
  <si>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</si>
  <si>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</si>
  <si>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</si>
  <si>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</si>
  <si>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</si>
  <si>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</si>
  <si>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</si>
  <si>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</si>
  <si>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</si>
  <si>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</si>
  <si>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</si>
  <si>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</si>
  <si>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</si>
  <si>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</si>
  <si>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</si>
  <si>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</si>
  <si>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</si>
  <si>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</si>
  <si>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</si>
  <si>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</si>
  <si>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</si>
  <si>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</si>
  <si>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</si>
  <si>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</si>
  <si>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</si>
  <si>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</si>
  <si>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</si>
  <si>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</si>
  <si>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</si>
  <si>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</si>
  <si>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</si>
  <si>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</si>
  <si>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</si>
  <si>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</si>
  <si>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</si>
  <si>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</si>
  <si>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</si>
  <si>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</si>
  <si>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</si>
  <si>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</si>
  <si>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</si>
  <si>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</si>
  <si>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</si>
  <si>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</si>
  <si>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</si>
  <si>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</si>
  <si>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</si>
  <si>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</si>
  <si>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</si>
  <si>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</si>
  <si>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</si>
  <si>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</si>
  <si>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</si>
  <si>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</si>
  <si>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</si>
  <si>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</si>
  <si>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</si>
  <si>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</si>
  <si>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</si>
  <si>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</si>
  <si>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</si>
  <si>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</si>
  <si>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</si>
  <si>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</si>
  <si>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</si>
  <si>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</si>
  <si>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</si>
  <si>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</si>
  <si>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</si>
  <si>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</si>
  <si>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</si>
  <si>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</si>
  <si>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</si>
  <si>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</si>
  <si>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</si>
  <si>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</si>
  <si>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</si>
  <si>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</si>
  <si>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</si>
  <si>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</si>
  <si>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</si>
  <si>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</si>
  <si>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</si>
  <si>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</si>
  <si>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</si>
  <si>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</si>
  <si>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</si>
  <si>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</si>
  <si>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</si>
  <si>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</si>
  <si>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</si>
  <si>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</si>
  <si>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</si>
  <si>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</si>
  <si>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</si>
  <si>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</si>
  <si>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</si>
  <si>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</si>
  <si>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</si>
  <si>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</si>
  <si>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</si>
  <si>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</si>
  <si>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</si>
  <si>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</si>
  <si>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</si>
  <si>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</si>
  <si>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</si>
  <si>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</si>
  <si>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</si>
  <si>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</si>
  <si>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</si>
  <si>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</si>
  <si>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</si>
  <si>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</si>
  <si>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</si>
  <si>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</si>
  <si>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</si>
  <si>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</si>
  <si>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</si>
  <si>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</si>
  <si>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</si>
  <si>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</si>
  <si>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</si>
  <si>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</si>
  <si>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</si>
  <si>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</si>
  <si>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</si>
  <si>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</si>
  <si>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</si>
  <si>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</si>
  <si>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</si>
  <si>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</si>
  <si>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</si>
  <si>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</si>
  <si>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</si>
  <si>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</si>
  <si>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</si>
  <si>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</si>
  <si>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</si>
  <si>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</si>
  <si>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</si>
  <si>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</si>
  <si>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</si>
  <si>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</si>
  <si>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</si>
  <si>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</si>
  <si>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</si>
  <si>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</si>
  <si>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</si>
  <si>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</si>
  <si>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</si>
  <si>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</si>
  <si>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</si>
  <si>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</si>
  <si>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</si>
  <si>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</si>
  <si>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</si>
  <si>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</si>
  <si>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</si>
  <si>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</si>
  <si>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</si>
  <si>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</si>
  <si>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</si>
  <si>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</si>
  <si>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</si>
  <si>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</si>
  <si>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</si>
  <si>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</si>
  <si>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</si>
  <si>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</si>
  <si>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</si>
  <si>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</si>
  <si>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</si>
  <si>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</si>
  <si>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</si>
  <si>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</si>
  <si>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</si>
  <si>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</si>
  <si>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</si>
  <si>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</si>
  <si>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</si>
  <si>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</si>
  <si>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</si>
  <si>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</si>
  <si>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</si>
  <si>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</si>
  <si>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</si>
  <si>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</si>
  <si>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</si>
  <si>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</si>
  <si>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</si>
  <si>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</si>
  <si>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</si>
  <si>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</si>
  <si>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</si>
  <si>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</si>
  <si>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</si>
  <si>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</si>
  <si>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</si>
  <si>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</si>
  <si>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</si>
  <si>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</si>
  <si>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</si>
  <si>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</si>
  <si>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</si>
  <si>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</si>
  <si>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</si>
  <si>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</si>
  <si>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</si>
  <si>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</si>
  <si>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</si>
  <si>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</si>
  <si>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</si>
  <si>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</si>
  <si>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</si>
  <si>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</si>
  <si>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</si>
  <si>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</si>
  <si>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</si>
  <si>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</si>
  <si>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</si>
  <si>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</si>
  <si>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</si>
  <si>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</si>
  <si>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</si>
  <si>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</si>
  <si>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</si>
  <si>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</si>
  <si>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</si>
  <si>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</si>
  <si>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</si>
  <si>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</si>
  <si>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</si>
  <si>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</si>
  <si>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</si>
  <si>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</si>
  <si>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</si>
  <si>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</si>
  <si>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</si>
  <si>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</si>
  <si>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</si>
  <si>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</si>
  <si>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</si>
  <si>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</si>
  <si>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</si>
  <si>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</si>
  <si>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</si>
  <si>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</si>
  <si>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</si>
  <si>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</si>
  <si>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</si>
  <si>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</si>
  <si>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</si>
  <si>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</si>
  <si>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</si>
  <si>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</si>
  <si>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</si>
  <si>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</si>
  <si>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</si>
  <si>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</si>
  <si>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</si>
  <si>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</si>
  <si>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</si>
  <si>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</si>
  <si>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</si>
  <si>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</si>
  <si>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</si>
  <si>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</si>
  <si>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</si>
  <si>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</si>
  <si>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</si>
  <si>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</si>
  <si>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</si>
  <si>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</si>
  <si>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</si>
  <si>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</si>
  <si>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</si>
  <si>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</si>
  <si>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</si>
  <si>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</si>
  <si>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</si>
  <si>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</si>
  <si>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</si>
  <si>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</si>
  <si>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</si>
  <si>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</si>
  <si>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</si>
  <si>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</si>
  <si>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</si>
  <si>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</si>
  <si>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</si>
  <si>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</si>
  <si>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</si>
  <si>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</si>
  <si>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</si>
  <si>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</si>
  <si>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</si>
  <si>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</si>
  <si>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</si>
  <si>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</si>
  <si>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</si>
  <si>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</si>
  <si>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</si>
  <si>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</si>
  <si>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</si>
  <si>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</si>
  <si>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</si>
  <si>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</si>
  <si>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</si>
  <si>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</si>
  <si>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</si>
  <si>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</si>
  <si>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</si>
  <si>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</si>
  <si>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</si>
  <si>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</si>
  <si>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</si>
  <si>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</si>
  <si>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</si>
  <si>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</si>
  <si>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</si>
  <si>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</si>
  <si>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</si>
  <si>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</si>
  <si>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</si>
  <si>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</si>
  <si>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</si>
  <si>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</si>
  <si>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</si>
  <si>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</si>
  <si>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</si>
  <si>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</si>
  <si>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</si>
  <si>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</si>
  <si>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</si>
  <si>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</si>
  <si>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</si>
  <si>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</si>
  <si>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</si>
  <si>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</si>
  <si>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</si>
  <si>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</si>
  <si>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</si>
  <si>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</si>
  <si>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</si>
  <si>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</si>
  <si>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</si>
  <si>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</si>
  <si>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</si>
  <si>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</si>
  <si>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</si>
  <si>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</si>
  <si>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</si>
  <si>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</si>
  <si>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</si>
  <si>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</si>
  <si>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</si>
  <si>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</si>
  <si>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</si>
  <si>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</si>
  <si>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</si>
  <si>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</si>
  <si>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</si>
  <si>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</si>
  <si>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</si>
  <si>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</si>
  <si>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</si>
  <si>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</si>
  <si>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</si>
  <si>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</si>
  <si>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</si>
  <si>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</si>
  <si>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</si>
  <si>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</si>
  <si>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</si>
  <si>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</si>
  <si>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</si>
  <si>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</si>
  <si>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</si>
  <si>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</si>
  <si>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</si>
  <si>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</si>
  <si>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</si>
  <si>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</si>
  <si>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</si>
  <si>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</si>
  <si>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</si>
  <si>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</si>
  <si>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</si>
  <si>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</si>
  <si>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</si>
  <si>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</si>
  <si>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</si>
  <si>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</si>
  <si>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</si>
  <si>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</si>
  <si>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</si>
  <si>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</si>
  <si>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</si>
  <si>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</si>
  <si>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</si>
  <si>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</si>
  <si>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</si>
  <si>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</si>
  <si>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</si>
  <si>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</si>
  <si>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</si>
  <si>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</si>
  <si>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</si>
  <si>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</si>
  <si>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</si>
  <si>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</si>
  <si>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</si>
  <si>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</si>
  <si>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</si>
  <si>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</si>
  <si>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</si>
  <si>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</si>
  <si>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</si>
  <si>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</si>
  <si>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</si>
  <si>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</si>
  <si>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</si>
  <si>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</si>
  <si>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</si>
  <si>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</si>
  <si>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</si>
  <si>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</si>
  <si>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</si>
  <si>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</si>
  <si>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</si>
  <si>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</si>
  <si>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</si>
  <si>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</si>
  <si>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</si>
  <si>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</si>
  <si>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</si>
  <si>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</si>
  <si>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</si>
  <si>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</si>
  <si>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</si>
  <si>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</si>
  <si>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</si>
  <si>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</si>
  <si>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</si>
  <si>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</si>
  <si>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</si>
  <si>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</si>
  <si>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</si>
  <si>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</si>
  <si>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</si>
  <si>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</si>
  <si>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</si>
  <si>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</si>
  <si>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</si>
  <si>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</si>
  <si>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</si>
  <si>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</si>
  <si>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</si>
  <si>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</si>
  <si>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</si>
  <si>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</si>
  <si>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</si>
  <si>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</si>
  <si>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</si>
  <si>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</si>
  <si>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</si>
  <si>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</si>
  <si>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</si>
  <si>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</si>
  <si>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</si>
  <si>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</si>
  <si>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</si>
  <si>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</si>
  <si>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</si>
  <si>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</si>
  <si>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</si>
  <si>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</si>
  <si>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</si>
  <si>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</si>
  <si>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</si>
  <si>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</si>
  <si>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</si>
  <si>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</si>
  <si>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</si>
  <si>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</si>
  <si>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</si>
  <si>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</si>
  <si>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</si>
  <si>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</si>
  <si>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</si>
  <si>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</si>
  <si>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</si>
  <si>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</si>
  <si>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</si>
  <si>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</si>
  <si>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</si>
  <si>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</si>
  <si>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</si>
  <si>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</si>
  <si>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</si>
  <si>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</si>
  <si>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</si>
  <si>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</si>
  <si>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</si>
  <si>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</si>
  <si>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</si>
  <si>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</si>
  <si>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</si>
  <si>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</si>
  <si>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</si>
  <si>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</si>
  <si>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</si>
  <si>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</si>
  <si>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</si>
  <si>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</si>
  <si>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</si>
  <si>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</si>
  <si>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</si>
  <si>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</si>
  <si>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</si>
  <si>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</si>
  <si>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</si>
  <si>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</si>
  <si>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</si>
  <si>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</si>
  <si>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</si>
  <si>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</si>
  <si>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</si>
  <si>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</si>
  <si>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</si>
  <si>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</si>
  <si>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</si>
  <si>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</si>
  <si>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</si>
  <si>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</si>
  <si>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</si>
  <si>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</si>
  <si>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</si>
  <si>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</si>
  <si>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</si>
  <si>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</si>
  <si>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</si>
  <si>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</si>
  <si>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</si>
  <si>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</si>
  <si>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</si>
  <si>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</si>
  <si>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</si>
  <si>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</si>
  <si>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</si>
  <si>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</si>
  <si>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</si>
  <si>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</si>
  <si>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</si>
  <si>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</si>
  <si>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</si>
  <si>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</si>
  <si>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</si>
  <si>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</si>
  <si>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</si>
  <si>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</si>
  <si>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</si>
  <si>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</si>
  <si>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</si>
  <si>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</si>
  <si>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</si>
  <si>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</si>
  <si>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</si>
  <si>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</si>
  <si>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</si>
  <si>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</si>
  <si>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</si>
  <si>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</si>
  <si>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</si>
  <si>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</si>
  <si>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</si>
  <si>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</si>
  <si>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</si>
  <si>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</si>
  <si>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</si>
  <si>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</si>
  <si>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</si>
  <si>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</si>
  <si>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</si>
  <si>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</si>
  <si>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</si>
  <si>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</si>
  <si>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</si>
  <si>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</si>
  <si>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</si>
  <si>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</si>
  <si>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</si>
  <si>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</si>
  <si>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</si>
  <si>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</si>
  <si>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</si>
  <si>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</si>
  <si>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</si>
  <si>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</si>
  <si>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</si>
  <si>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</si>
  <si>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</si>
  <si>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</si>
  <si>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</si>
  <si>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</si>
  <si>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</si>
  <si>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</si>
  <si>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</si>
  <si>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</si>
  <si>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</si>
  <si>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</si>
  <si>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</si>
  <si>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</si>
  <si>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</si>
  <si>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</si>
  <si>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</si>
  <si>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</si>
  <si>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</si>
  <si>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</si>
  <si>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</si>
  <si>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</si>
  <si>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</si>
  <si>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</si>
  <si>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</si>
  <si>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</si>
  <si>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</si>
  <si>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</si>
  <si>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</si>
  <si>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</si>
  <si>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</si>
  <si>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</si>
  <si>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</si>
  <si>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</si>
  <si>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</si>
  <si>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</si>
  <si>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</si>
  <si>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</si>
  <si>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</si>
  <si>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</si>
  <si>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</si>
  <si>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</si>
  <si>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</si>
  <si>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</si>
  <si>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</si>
  <si>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</si>
  <si>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</si>
  <si>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</si>
  <si>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</si>
  <si>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</si>
  <si>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</si>
  <si>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</si>
  <si>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</si>
  <si>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</si>
  <si>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</si>
  <si>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</si>
  <si>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</si>
  <si>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</si>
  <si>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</si>
  <si>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</si>
  <si>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</si>
  <si>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</si>
  <si>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</si>
  <si>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</si>
  <si>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</si>
  <si>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</si>
  <si>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</si>
  <si>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</si>
  <si>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</si>
  <si>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</si>
  <si>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</si>
  <si>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</si>
  <si>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</si>
  <si>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</si>
  <si>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</si>
  <si>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</si>
  <si>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</si>
  <si>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</si>
  <si>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</si>
  <si>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</si>
  <si>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</si>
  <si>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</si>
  <si>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</si>
  <si>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</si>
  <si>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</si>
  <si>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</si>
  <si>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</si>
  <si>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</si>
  <si>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</si>
  <si>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</si>
  <si>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</si>
  <si>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</si>
  <si>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</si>
  <si>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</si>
  <si>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</si>
  <si>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</si>
  <si>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</si>
  <si>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</si>
  <si>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</si>
  <si>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</si>
  <si>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</si>
  <si>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</si>
  <si>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</si>
  <si>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</si>
  <si>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</si>
  <si>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</si>
  <si>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</si>
  <si>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</si>
  <si>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</si>
  <si>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</si>
  <si>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</si>
  <si>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</si>
  <si>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</si>
  <si>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</si>
  <si>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</si>
  <si>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</si>
  <si>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</si>
  <si>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</si>
  <si>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</si>
  <si>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</si>
  <si>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</si>
  <si>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</si>
  <si>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</si>
  <si>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</si>
  <si>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</si>
  <si>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</si>
  <si>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</si>
  <si>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</si>
  <si>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</si>
  <si>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</si>
  <si>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</si>
  <si>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</si>
  <si>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</si>
  <si>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</si>
  <si>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</si>
  <si>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</si>
  <si>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</si>
  <si>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</si>
  <si>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</si>
  <si>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</si>
  <si>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</si>
  <si>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</si>
  <si>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</si>
  <si>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</si>
  <si>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</si>
  <si>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</si>
  <si>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</si>
  <si>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</si>
  <si>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</si>
  <si>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</si>
  <si>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</si>
  <si>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</si>
  <si>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</si>
  <si>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</si>
  <si>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</si>
  <si>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</si>
  <si>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</si>
  <si>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</si>
  <si>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</si>
  <si>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</si>
  <si>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</si>
  <si>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</si>
  <si>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</si>
  <si>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</si>
  <si>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</si>
  <si>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</si>
  <si>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</si>
  <si>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</si>
  <si>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</si>
  <si>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</si>
  <si>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</si>
  <si>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</si>
  <si>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</si>
  <si>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</si>
  <si>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</si>
  <si>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</si>
  <si>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</si>
  <si>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</si>
  <si>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</si>
  <si>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</si>
  <si>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</si>
  <si>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</si>
  <si>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</si>
  <si>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</si>
  <si>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</si>
  <si>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</si>
  <si>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</si>
  <si>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</si>
  <si>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</si>
  <si>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</si>
  <si>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</si>
  <si>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</si>
  <si>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</si>
  <si>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</si>
  <si>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</si>
  <si>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</si>
  <si>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</si>
  <si>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</si>
  <si>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</si>
  <si>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</si>
  <si>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</si>
  <si>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</si>
  <si>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</si>
  <si>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</si>
  <si>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</si>
  <si>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</si>
  <si>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</si>
  <si>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</si>
  <si>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</si>
  <si>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</si>
  <si>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</si>
  <si>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</si>
  <si>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</si>
  <si>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</si>
  <si>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</si>
  <si>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</si>
  <si>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</si>
  <si>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</si>
  <si>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</si>
  <si>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</si>
  <si>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</si>
  <si>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</si>
  <si>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</si>
  <si>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</si>
  <si>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</si>
  <si>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</si>
  <si>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</si>
  <si>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</si>
  <si>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</si>
  <si>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</si>
  <si>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</si>
  <si>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</si>
  <si>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</si>
  <si>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</si>
  <si>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</si>
  <si>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</si>
  <si>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</si>
  <si>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</si>
  <si>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</si>
  <si>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</si>
  <si>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</si>
  <si>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</si>
  <si>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</si>
  <si>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</si>
  <si>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</si>
  <si>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</si>
  <si>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</si>
  <si>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</si>
  <si>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</si>
  <si>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</si>
  <si>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</si>
  <si>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</si>
  <si>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</si>
  <si>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</si>
  <si>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</si>
  <si>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</si>
  <si>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</si>
  <si>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</si>
  <si>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</si>
  <si>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</si>
  <si>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</si>
  <si>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</si>
  <si>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</si>
  <si>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</si>
  <si>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</si>
  <si>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</si>
  <si>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</si>
  <si>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</si>
  <si>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</si>
  <si>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</si>
  <si>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</si>
  <si>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</si>
  <si>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</si>
  <si>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</si>
  <si>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</si>
  <si>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</si>
  <si>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</si>
  <si>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</si>
  <si>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</si>
  <si>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</si>
  <si>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</si>
  <si>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</si>
  <si>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</si>
  <si>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</si>
  <si>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</si>
  <si>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</si>
  <si>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</si>
  <si>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</si>
  <si>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</si>
  <si>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</si>
  <si>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</si>
  <si>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</si>
  <si>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</si>
  <si>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</si>
  <si>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</si>
  <si>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</si>
  <si>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</si>
  <si>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</si>
  <si>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</si>
  <si>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</si>
  <si>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</si>
  <si>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</si>
  <si>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</si>
  <si>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</si>
  <si>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</si>
  <si>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</si>
  <si>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</si>
  <si>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</si>
  <si>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</si>
  <si>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</si>
  <si>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</si>
  <si>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</si>
  <si>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</si>
  <si>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</si>
  <si>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</si>
  <si>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</si>
  <si>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</si>
  <si>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</si>
  <si>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</si>
  <si>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</si>
  <si>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</si>
  <si>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</si>
  <si>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</si>
  <si>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</si>
  <si>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</si>
  <si>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</si>
  <si>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</si>
  <si>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</si>
  <si>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</si>
  <si>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</si>
  <si>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</si>
  <si>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</si>
  <si>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</si>
  <si>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</si>
  <si>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</si>
  <si>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</si>
  <si>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</si>
  <si>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</si>
  <si>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</si>
  <si>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</si>
  <si>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</si>
  <si>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</si>
  <si>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</si>
  <si>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</si>
  <si>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</si>
  <si>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</si>
  <si>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</si>
  <si>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</si>
  <si>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</si>
  <si>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</si>
  <si>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</si>
  <si>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</si>
  <si>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</si>
  <si>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</si>
  <si>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</si>
  <si>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</si>
  <si>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</si>
  <si>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</si>
  <si>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</si>
  <si>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</si>
  <si>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</si>
  <si>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</si>
  <si>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</si>
  <si>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</si>
  <si>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</si>
  <si>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</si>
  <si>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</si>
  <si>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</si>
  <si>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</si>
  <si>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</si>
  <si>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</si>
  <si>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</si>
  <si>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</si>
  <si>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</si>
  <si>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</si>
  <si>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</si>
  <si>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</si>
  <si>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</si>
  <si>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</si>
  <si>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</si>
  <si>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</si>
  <si>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</si>
  <si>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</si>
  <si>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</si>
  <si>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</si>
  <si>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</si>
  <si>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</si>
  <si>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</si>
  <si>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</si>
  <si>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</si>
  <si>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</si>
  <si>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</si>
  <si>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</si>
  <si>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</si>
  <si>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</si>
  <si>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</si>
  <si>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</si>
  <si>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</si>
  <si>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</si>
  <si>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</si>
  <si>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</si>
  <si>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</si>
  <si>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</si>
  <si>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</si>
  <si>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</si>
  <si>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</si>
  <si>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</si>
  <si>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</si>
  <si>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</si>
  <si>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</si>
  <si>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</si>
  <si>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</si>
  <si>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</si>
  <si>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</si>
  <si>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</si>
  <si>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</si>
  <si>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</si>
  <si>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</si>
  <si>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</si>
  <si>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</si>
  <si>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</si>
  <si>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</si>
  <si>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</si>
  <si>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</si>
  <si>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</si>
  <si>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</si>
  <si>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</si>
  <si>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</si>
  <si>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</si>
  <si>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</si>
  <si>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</si>
  <si>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</si>
  <si>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</si>
  <si>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</si>
  <si>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</si>
  <si>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</si>
  <si>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</si>
  <si>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</si>
  <si>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</si>
  <si>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</si>
  <si>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</si>
  <si>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</si>
  <si>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</si>
  <si>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</si>
  <si>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</si>
  <si>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</si>
  <si>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</si>
  <si>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</si>
  <si>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</si>
  <si>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</si>
  <si>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</si>
  <si>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</si>
  <si>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</si>
  <si>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</si>
  <si>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</si>
  <si>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</si>
  <si>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</si>
  <si>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</si>
  <si>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</si>
  <si>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</si>
  <si>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</si>
  <si>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</si>
  <si>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</si>
  <si>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</si>
  <si>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</si>
  <si>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</si>
  <si>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</si>
  <si>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</si>
  <si>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</si>
  <si>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</si>
  <si>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</si>
  <si>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</si>
  <si>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</si>
  <si>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</si>
  <si>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</si>
  <si>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</si>
  <si>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</si>
  <si>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</si>
  <si>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</si>
  <si>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</si>
  <si>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</si>
  <si>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</si>
  <si>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</si>
  <si>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</si>
  <si>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</si>
  <si>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</si>
  <si>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</si>
  <si>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</si>
  <si>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</si>
  <si>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</si>
  <si>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</si>
  <si>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</si>
  <si>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</si>
  <si>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</si>
  <si>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</si>
  <si>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</si>
  <si>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</si>
  <si>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</si>
  <si>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</si>
  <si>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</si>
  <si>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</si>
  <si>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</si>
  <si>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</si>
  <si>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</si>
  <si>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</si>
  <si>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</si>
  <si>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</si>
  <si>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</si>
  <si>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</si>
  <si>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</si>
  <si>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</si>
  <si>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</si>
  <si>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</si>
  <si>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</si>
  <si>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</si>
  <si>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</si>
  <si>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</si>
  <si>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</si>
  <si>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</si>
  <si>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</si>
  <si>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</si>
  <si>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</si>
  <si>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</si>
  <si>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</si>
  <si>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</si>
  <si>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</si>
  <si>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</si>
  <si>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</si>
  <si>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</si>
  <si>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</si>
  <si>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</si>
  <si>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</si>
  <si>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</si>
  <si>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</si>
  <si>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</si>
  <si>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</si>
  <si>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</si>
  <si>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</si>
  <si>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</si>
  <si>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</si>
  <si>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</si>
  <si>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</si>
  <si>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</si>
  <si>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</si>
  <si>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</si>
  <si>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</si>
  <si>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</si>
  <si>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</si>
  <si>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</si>
  <si>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</si>
  <si>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</si>
  <si>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</si>
  <si>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</si>
  <si>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</si>
  <si>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</si>
  <si>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</si>
  <si>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</si>
  <si>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</si>
  <si>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</si>
  <si>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</si>
  <si>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</si>
  <si>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</si>
  <si>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</si>
  <si>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</si>
  <si>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</si>
  <si>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</si>
  <si>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</si>
  <si>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</si>
  <si>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</si>
  <si>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</si>
  <si>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</si>
  <si>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</si>
  <si>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</si>
  <si>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</si>
  <si>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</si>
  <si>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</si>
  <si>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</si>
  <si>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</si>
  <si>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</si>
  <si>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</si>
  <si>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</si>
  <si>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</si>
  <si>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</si>
  <si>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</si>
  <si>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</si>
  <si>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</si>
  <si>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</si>
  <si>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</si>
  <si>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</si>
  <si>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</si>
  <si>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</si>
  <si>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</si>
  <si>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</si>
  <si>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</si>
  <si>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</si>
  <si>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</si>
  <si>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</si>
  <si>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</si>
  <si>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</si>
  <si>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</si>
  <si>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</si>
  <si>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</si>
  <si>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</si>
  <si>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</si>
  <si>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</si>
  <si>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</si>
  <si>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</si>
  <si>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</si>
  <si>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</si>
  <si>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</si>
  <si>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</si>
  <si>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</si>
  <si>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</si>
  <si>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</si>
  <si>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</si>
  <si>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</si>
  <si>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</si>
  <si>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</si>
  <si>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</si>
  <si>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</si>
  <si>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</si>
  <si>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</si>
  <si>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</si>
  <si>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</si>
  <si>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</si>
  <si>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</si>
  <si>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</si>
  <si>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</si>
  <si>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</si>
  <si>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</si>
  <si>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</si>
  <si>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</si>
  <si>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</si>
  <si>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</si>
  <si>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</si>
  <si>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</si>
  <si>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</si>
  <si>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</si>
  <si>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</si>
  <si>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</si>
  <si>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</si>
  <si>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</si>
  <si>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</si>
  <si>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</si>
  <si>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</si>
  <si>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</si>
  <si>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</si>
  <si>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</si>
  <si>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</si>
  <si>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</si>
  <si>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</si>
  <si>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</si>
  <si>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</si>
  <si>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</si>
  <si>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</si>
  <si>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</si>
  <si>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</si>
  <si>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</si>
  <si>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</si>
  <si>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</si>
  <si>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</si>
  <si>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</si>
  <si>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</si>
  <si>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</si>
  <si>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</si>
  <si>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</si>
  <si>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</si>
  <si>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</si>
  <si>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</si>
  <si>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</si>
  <si>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</si>
  <si>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</si>
  <si>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</si>
  <si>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</si>
  <si>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</si>
  <si>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</si>
  <si>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</si>
  <si>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</si>
  <si>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</si>
  <si>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</si>
  <si>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</si>
  <si>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</si>
  <si>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</si>
  <si>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</si>
  <si>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</si>
  <si>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</si>
  <si>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</si>
  <si>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</si>
  <si>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</si>
  <si>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</si>
  <si>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</si>
  <si>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</si>
  <si>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</si>
  <si>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</si>
  <si>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</si>
  <si>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</si>
  <si>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</si>
  <si>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</si>
  <si>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</si>
  <si>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</si>
  <si>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</si>
  <si>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</si>
  <si>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</si>
  <si>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</si>
  <si>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</si>
  <si>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</si>
  <si>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</si>
  <si>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</si>
  <si>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</si>
  <si>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</si>
  <si>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</si>
  <si>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</si>
  <si>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</si>
  <si>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</si>
  <si>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</si>
  <si>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</si>
  <si>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</si>
  <si>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</si>
  <si>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</si>
  <si>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</si>
  <si>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</si>
  <si>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</si>
  <si>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</si>
  <si>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</si>
  <si>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</si>
  <si>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</si>
  <si>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</si>
  <si>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</si>
  <si>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</si>
  <si>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</si>
  <si>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</si>
  <si>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</si>
  <si>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</si>
  <si>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</si>
  <si>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</si>
  <si>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</si>
  <si>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</si>
  <si>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</si>
  <si>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</si>
  <si>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</si>
  <si>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</si>
  <si>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</si>
  <si>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</si>
  <si>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</si>
  <si>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</si>
  <si>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</si>
  <si>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</si>
  <si>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</si>
  <si>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</si>
  <si>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</si>
  <si>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</si>
  <si>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</si>
  <si>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</si>
  <si>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</si>
  <si>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</si>
  <si>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</si>
  <si>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</si>
  <si>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</si>
  <si>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</si>
  <si>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</si>
  <si>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</si>
  <si>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</si>
  <si>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</si>
  <si>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</si>
  <si>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</si>
  <si>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</si>
  <si>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</si>
  <si>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</si>
  <si>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</si>
  <si>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</si>
  <si>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</si>
  <si>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</si>
  <si>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</si>
  <si>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</si>
  <si>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</si>
  <si>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</si>
  <si>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</si>
  <si>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</si>
  <si>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</si>
  <si>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</si>
  <si>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</si>
  <si>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</si>
  <si>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</si>
  <si>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</si>
  <si>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</si>
  <si>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</si>
  <si>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</si>
  <si>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</si>
  <si>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</si>
  <si>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</si>
  <si>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</si>
  <si>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</si>
  <si>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</si>
  <si>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</si>
  <si>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</si>
  <si>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</si>
  <si>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</si>
  <si>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</si>
  <si>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</si>
  <si>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</si>
  <si>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</si>
  <si>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</si>
  <si>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</si>
  <si>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</si>
  <si>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</si>
  <si>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</si>
  <si>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</si>
  <si>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</si>
  <si>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</si>
  <si>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</si>
  <si>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</si>
  <si>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</si>
  <si>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</si>
  <si>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</si>
  <si>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</si>
  <si>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</si>
  <si>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</si>
  <si>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</si>
  <si>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</si>
  <si>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</si>
  <si>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</si>
  <si>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</si>
  <si>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</si>
  <si>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</si>
  <si>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</si>
  <si>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</si>
  <si>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</si>
  <si>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</si>
  <si>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</si>
  <si>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</si>
  <si>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</si>
  <si>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</si>
  <si>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</si>
  <si>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</si>
  <si>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</si>
  <si>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</si>
  <si>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</si>
  <si>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</si>
  <si>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</si>
  <si>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</si>
  <si>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</si>
  <si>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</si>
  <si>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</si>
  <si>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</si>
  <si>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</si>
  <si>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</si>
  <si>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</si>
  <si>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</si>
  <si>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</si>
  <si>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</si>
  <si>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</si>
  <si>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</si>
  <si>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</si>
  <si>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</si>
  <si>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</si>
  <si>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</si>
  <si>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</si>
  <si>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</si>
  <si>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</si>
  <si>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</si>
  <si>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</si>
  <si>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</si>
  <si>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</si>
  <si>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</si>
  <si>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</si>
  <si>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</si>
  <si>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</si>
  <si>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</si>
  <si>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</si>
  <si>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</si>
  <si>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</si>
  <si>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</si>
  <si>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</si>
  <si>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</si>
  <si>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</si>
  <si>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</si>
  <si>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</si>
  <si>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</si>
  <si>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</si>
  <si>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</si>
  <si>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</si>
  <si>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</si>
  <si>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</si>
  <si>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</si>
  <si>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</si>
  <si>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</si>
  <si>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</si>
  <si>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</si>
  <si>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</si>
  <si>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</si>
  <si>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</si>
  <si>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</si>
  <si>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</si>
  <si>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</si>
  <si>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</si>
  <si>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</si>
  <si>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</si>
  <si>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</si>
  <si>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</si>
  <si>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</si>
  <si>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</si>
  <si>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</si>
  <si>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</si>
  <si>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</si>
  <si>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</si>
  <si>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</si>
  <si>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</si>
  <si>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</si>
  <si>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</si>
  <si>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</si>
  <si>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</si>
  <si>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</si>
  <si>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</si>
  <si>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</si>
  <si>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</si>
  <si>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</si>
  <si>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</si>
  <si>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</si>
  <si>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</si>
  <si>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</si>
  <si>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</si>
  <si>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</si>
  <si>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</si>
  <si>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</si>
  <si>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</si>
  <si>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</si>
  <si>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</si>
  <si>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</si>
  <si>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</si>
  <si>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</si>
  <si>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</si>
  <si>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</si>
  <si>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</si>
  <si>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</si>
  <si>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</si>
  <si>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</si>
  <si>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</si>
  <si>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</si>
  <si>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</si>
  <si>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</si>
  <si>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</si>
  <si>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</si>
  <si>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</si>
  <si>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</si>
  <si>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</si>
  <si>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</si>
  <si>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</si>
  <si>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</si>
  <si>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</si>
  <si>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</si>
  <si>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</si>
  <si>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</si>
  <si>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</si>
  <si>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</si>
  <si>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</si>
  <si>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</si>
  <si>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</si>
  <si>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</si>
  <si>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</si>
  <si>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</si>
  <si>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</si>
  <si>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</si>
  <si>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</si>
  <si>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</si>
  <si>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</si>
  <si>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</si>
  <si>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</si>
  <si>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</si>
  <si>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</si>
  <si>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</si>
  <si>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</si>
  <si>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</si>
  <si>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</si>
  <si>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</si>
  <si>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</si>
  <si>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</si>
  <si>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</si>
  <si>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</si>
  <si>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</si>
  <si>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</si>
  <si>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</si>
  <si>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</si>
  <si>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</si>
  <si>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</si>
  <si>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</si>
  <si>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</si>
  <si>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</si>
  <si>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</si>
  <si>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</si>
  <si>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</si>
  <si>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</si>
  <si>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</si>
  <si>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</si>
  <si>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</si>
  <si>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</si>
  <si>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</si>
  <si>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</si>
  <si>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</si>
  <si>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</si>
  <si>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</si>
  <si>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</si>
  <si>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</si>
  <si>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</si>
  <si>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</si>
  <si>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</si>
  <si>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</si>
  <si>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</si>
  <si>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</si>
  <si>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</si>
  <si>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</si>
  <si>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</si>
  <si>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</si>
  <si>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</si>
  <si>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</si>
  <si>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</si>
  <si>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</si>
  <si>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</si>
  <si>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</si>
  <si>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</si>
  <si>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</si>
  <si>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</si>
  <si>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</si>
  <si>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</si>
  <si>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</si>
  <si>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</si>
  <si>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</si>
  <si>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</si>
  <si>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</si>
  <si>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</si>
  <si>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</si>
  <si>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</si>
  <si>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</si>
  <si>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</si>
  <si>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</si>
  <si>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</si>
  <si>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</si>
  <si>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</si>
  <si>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</si>
  <si>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</si>
  <si>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</si>
  <si>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</si>
  <si>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</si>
  <si>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</si>
  <si>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</si>
  <si>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</si>
  <si>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</si>
  <si>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</si>
  <si>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</si>
  <si>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</si>
  <si>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</si>
  <si>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</si>
  <si>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</si>
  <si>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</si>
  <si>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</si>
  <si>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</si>
  <si>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</si>
  <si>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</si>
  <si>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</si>
  <si>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</si>
  <si>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</si>
  <si>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</si>
  <si>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</si>
  <si>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</si>
  <si>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</si>
  <si>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</si>
  <si>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</si>
  <si>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</si>
  <si>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</si>
  <si>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</si>
  <si>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</si>
  <si>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</si>
  <si>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</si>
  <si>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</si>
  <si>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</si>
  <si>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</si>
  <si>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</si>
  <si>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</si>
  <si>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</si>
  <si>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</si>
  <si>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</si>
  <si>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</si>
  <si>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</si>
  <si>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</si>
  <si>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</si>
  <si>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</si>
  <si>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</si>
  <si>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</si>
  <si>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</si>
  <si>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</si>
  <si>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</si>
  <si>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</si>
  <si>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</si>
  <si>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</si>
  <si>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</si>
  <si>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</si>
  <si>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</si>
  <si>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</si>
  <si>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</si>
  <si>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</si>
  <si>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</si>
  <si>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</si>
  <si>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</si>
  <si>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</si>
  <si>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</si>
  <si>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</si>
  <si>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</si>
  <si>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</si>
  <si>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</si>
  <si>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</si>
  <si>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</si>
  <si>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</si>
  <si>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</si>
  <si>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</si>
  <si>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</si>
  <si>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</si>
  <si>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</si>
  <si>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</si>
  <si>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</si>
  <si>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</si>
  <si>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</si>
  <si>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</si>
  <si>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</si>
  <si>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</si>
  <si>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</si>
  <si>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</si>
  <si>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</si>
  <si>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</si>
  <si>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</si>
  <si>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</si>
  <si>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</si>
  <si>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</si>
  <si>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</si>
  <si>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</si>
  <si>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</si>
  <si>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</si>
  <si>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</si>
  <si>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</si>
  <si>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</si>
  <si>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</si>
  <si>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</si>
  <si>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</si>
  <si>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</si>
  <si>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</si>
  <si>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</si>
  <si>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</si>
  <si>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</si>
  <si>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</si>
  <si>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</si>
  <si>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</si>
  <si>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</si>
  <si>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</si>
  <si>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</si>
  <si>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</si>
  <si>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</si>
  <si>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</si>
  <si>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</si>
  <si>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</si>
  <si>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</si>
  <si>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</si>
  <si>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</si>
  <si>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</si>
  <si>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</si>
  <si>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</si>
  <si>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</si>
  <si>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</si>
  <si>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</si>
  <si>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</si>
  <si>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</si>
  <si>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</si>
  <si>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</si>
  <si>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</si>
  <si>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</si>
  <si>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</si>
  <si>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</si>
  <si>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</si>
  <si>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</si>
  <si>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</si>
  <si>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</si>
  <si>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</si>
  <si>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</si>
  <si>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</si>
  <si>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</si>
  <si>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</si>
  <si>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</si>
  <si>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</si>
  <si>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</si>
  <si>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</si>
  <si>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</si>
  <si>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</si>
  <si>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</si>
  <si>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</si>
  <si>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</si>
  <si>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</si>
  <si>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</si>
  <si>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</si>
  <si>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</si>
  <si>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</si>
  <si>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</si>
  <si>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</si>
  <si>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</si>
  <si>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</si>
  <si>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</si>
  <si>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</si>
  <si>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</si>
  <si>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</si>
  <si>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</si>
  <si>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</si>
  <si>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</si>
  <si>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</si>
  <si>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</si>
  <si>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</si>
  <si>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</si>
  <si>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</si>
  <si>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</si>
  <si>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</si>
  <si>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</si>
  <si>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</si>
  <si>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</si>
  <si>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</si>
  <si>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</si>
  <si>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</si>
  <si>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</si>
  <si>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</si>
  <si>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</si>
  <si>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</si>
  <si>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</si>
  <si>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</si>
  <si>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</si>
  <si>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</si>
  <si>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</si>
  <si>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</si>
  <si>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</si>
  <si>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</si>
  <si>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</si>
  <si>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</si>
  <si>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</si>
  <si>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</si>
  <si>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</si>
  <si>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</si>
  <si>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</si>
  <si>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</si>
  <si>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</si>
  <si>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</si>
  <si>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</si>
  <si>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</si>
  <si>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</si>
  <si>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</si>
  <si>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</si>
  <si>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</si>
  <si>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</si>
  <si>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</si>
  <si>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</si>
  <si>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</si>
  <si>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</si>
  <si>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</si>
  <si>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</si>
  <si>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</si>
  <si>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</si>
  <si>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</si>
  <si>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</si>
  <si>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</si>
  <si>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</si>
  <si>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</si>
  <si>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</si>
  <si>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</si>
  <si>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</si>
  <si>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</si>
  <si>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</si>
  <si>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</si>
  <si>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</si>
  <si>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</si>
  <si>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</si>
  <si>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</si>
  <si>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</si>
  <si>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</si>
  <si>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</si>
  <si>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</si>
  <si>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</si>
  <si>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</si>
  <si>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</si>
  <si>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</si>
  <si>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</si>
  <si>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</si>
  <si>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</si>
  <si>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</si>
  <si>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</si>
  <si>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</si>
  <si>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</si>
  <si>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</si>
  <si>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</si>
  <si>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</si>
  <si>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</si>
  <si>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</si>
  <si>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</si>
  <si>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</si>
  <si>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</si>
  <si>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</si>
  <si>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</si>
  <si>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</si>
  <si>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</si>
  <si>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</si>
  <si>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</si>
  <si>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</si>
  <si>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</si>
  <si>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</si>
  <si>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</si>
  <si>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</si>
  <si>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</si>
  <si>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</si>
  <si>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</si>
  <si>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</si>
  <si>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</si>
  <si>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</si>
  <si>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</si>
  <si>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</si>
  <si>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</si>
  <si>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</si>
  <si>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</si>
  <si>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</si>
  <si>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</si>
  <si>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</si>
  <si>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</si>
  <si>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</si>
  <si>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</si>
  <si>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</si>
  <si>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</si>
  <si>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</si>
  <si>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</si>
  <si>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</si>
  <si>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</si>
  <si>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</si>
  <si>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</si>
  <si>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</si>
  <si>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</si>
  <si>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</si>
  <si>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</si>
  <si>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</si>
  <si>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</si>
  <si>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</si>
  <si>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</si>
  <si>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</si>
  <si>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</si>
  <si>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</si>
  <si>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</si>
  <si>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</si>
  <si>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</si>
  <si>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</si>
  <si>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</si>
  <si>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</si>
  <si>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</si>
  <si>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</si>
  <si>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</si>
  <si>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</si>
  <si>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</si>
  <si>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</si>
  <si>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</si>
  <si>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</si>
  <si>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</si>
  <si>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</si>
  <si>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</si>
  <si>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</si>
  <si>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</si>
  <si>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</si>
  <si>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</si>
  <si>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</si>
  <si>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</si>
  <si>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</si>
  <si>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</si>
  <si>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</si>
  <si>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</si>
  <si>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</si>
  <si>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</si>
  <si>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</si>
  <si>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</si>
  <si>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</si>
  <si>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</si>
  <si>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</si>
  <si>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</si>
  <si>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</si>
  <si>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</si>
  <si>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</si>
  <si>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</si>
  <si>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</si>
  <si>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</si>
  <si>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</si>
  <si>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</si>
  <si>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</si>
  <si>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</si>
  <si>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</si>
  <si>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</si>
  <si>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</si>
  <si>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</si>
  <si>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</si>
  <si>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</si>
  <si>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</si>
  <si>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</si>
  <si>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</si>
  <si>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</si>
  <si>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</si>
  <si>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</si>
  <si>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</si>
  <si>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</si>
  <si>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</si>
  <si>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</si>
  <si>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</si>
  <si>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</si>
  <si>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</si>
  <si>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</si>
  <si>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</si>
  <si>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</si>
  <si>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</si>
  <si>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</si>
  <si>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</si>
  <si>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</si>
  <si>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</si>
  <si>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</si>
  <si>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</si>
  <si>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</si>
  <si>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</si>
  <si>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</si>
  <si>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</si>
  <si>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</si>
  <si>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</si>
  <si>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</si>
  <si>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</si>
  <si>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</si>
  <si>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</si>
  <si>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</si>
  <si>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</si>
  <si>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</si>
  <si>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</si>
  <si>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</si>
  <si>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</si>
  <si>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</si>
  <si>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</si>
  <si>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</si>
  <si>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</si>
  <si>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</si>
  <si>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</si>
  <si>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</si>
  <si>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</si>
  <si>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</si>
  <si>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</si>
  <si>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</si>
  <si>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</si>
  <si>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</si>
  <si>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</si>
  <si>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</si>
  <si>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</si>
  <si>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</si>
  <si>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</si>
  <si>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</si>
  <si>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</si>
  <si>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</si>
  <si>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</si>
  <si>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</si>
  <si>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</si>
  <si>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</si>
  <si>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</si>
  <si>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</si>
  <si>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</si>
  <si>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</si>
  <si>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</si>
  <si>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</si>
  <si>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</si>
  <si>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</si>
  <si>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</si>
  <si>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</si>
  <si>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</si>
  <si>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</si>
  <si>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</si>
  <si>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</si>
  <si>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</si>
  <si>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</si>
  <si>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</si>
  <si>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</si>
  <si>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</si>
  <si>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</si>
  <si>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</si>
  <si>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</si>
  <si>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</si>
  <si>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</si>
  <si>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</si>
  <si>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</si>
  <si>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</si>
  <si>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</si>
  <si>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</si>
  <si>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</si>
  <si>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</si>
  <si>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</si>
  <si>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</si>
  <si>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</si>
  <si>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</si>
  <si>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</si>
  <si>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</si>
  <si>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</si>
  <si>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</si>
  <si>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</si>
  <si>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</si>
  <si>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</si>
  <si>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</si>
  <si>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</si>
  <si>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</si>
  <si>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</si>
  <si>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</si>
  <si>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</si>
  <si>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</si>
  <si>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</si>
  <si>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</si>
  <si>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</si>
  <si>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</si>
  <si>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</si>
  <si>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</si>
  <si>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</si>
  <si>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</si>
  <si>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</si>
  <si>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</si>
  <si>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</si>
  <si>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</si>
  <si>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</si>
  <si>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</si>
  <si>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</si>
  <si>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</si>
  <si>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</si>
  <si>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</si>
  <si>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</si>
  <si>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</si>
  <si>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</si>
  <si>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</si>
  <si>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</si>
  <si>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</si>
  <si>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</si>
  <si>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</si>
  <si>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</si>
  <si>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</si>
  <si>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</si>
  <si>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</si>
  <si>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</si>
  <si>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</si>
  <si>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</si>
  <si>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</si>
  <si>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</si>
  <si>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</si>
  <si>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</si>
  <si>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</si>
  <si>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</si>
  <si>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</si>
  <si>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</si>
  <si>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</si>
  <si>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</si>
  <si>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</si>
  <si>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</si>
  <si>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</si>
  <si>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</si>
  <si>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</si>
  <si>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</si>
  <si>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</si>
  <si>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</si>
  <si>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</si>
  <si>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</si>
  <si>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</si>
  <si>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</si>
  <si>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</si>
  <si>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</si>
  <si>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</si>
  <si>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</si>
  <si>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</si>
  <si>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</si>
  <si>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</si>
  <si>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</si>
  <si>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</si>
  <si>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</si>
  <si>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</si>
  <si>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</si>
  <si>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</si>
  <si>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</si>
  <si>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</si>
  <si>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</si>
  <si>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</si>
  <si>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</si>
  <si>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</si>
  <si>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</si>
  <si>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</si>
  <si>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</si>
  <si>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</si>
  <si>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</si>
  <si>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</si>
  <si>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</si>
  <si>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</si>
  <si>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</si>
  <si>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</si>
  <si>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</si>
  <si>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</si>
  <si>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</si>
  <si>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</si>
  <si>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</si>
  <si>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</si>
  <si>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</si>
  <si>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</si>
  <si>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</si>
  <si>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</si>
  <si>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</si>
  <si>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</si>
  <si>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</si>
  <si>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</si>
  <si>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</si>
  <si>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</si>
  <si>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</si>
  <si>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</si>
  <si>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</si>
  <si>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</si>
  <si>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</si>
  <si>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</si>
  <si>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</si>
  <si>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</si>
  <si>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</si>
  <si>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</si>
  <si>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</si>
  <si>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</si>
  <si>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</si>
  <si>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</si>
  <si>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</si>
  <si>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</si>
  <si>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</si>
  <si>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</si>
  <si>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</si>
  <si>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</si>
  <si>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</si>
  <si>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</si>
  <si>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</si>
  <si>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</si>
  <si>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</si>
  <si>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</si>
  <si>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</si>
  <si>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</si>
  <si>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</si>
  <si>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</si>
  <si>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</si>
  <si>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</si>
  <si>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</si>
  <si>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</si>
  <si>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</si>
  <si>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</si>
  <si>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</si>
  <si>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</si>
  <si>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</si>
  <si>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</si>
  <si>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</si>
  <si>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</si>
  <si>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</si>
  <si>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</si>
  <si>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</si>
  <si>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</si>
  <si>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</si>
  <si>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</si>
  <si>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</si>
  <si>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</si>
  <si>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</si>
  <si>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</si>
  <si>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</si>
  <si>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</si>
  <si>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</si>
  <si>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</si>
  <si>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</si>
  <si>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</si>
  <si>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</si>
  <si>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</si>
  <si>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</si>
  <si>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</si>
  <si>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</si>
  <si>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</si>
  <si>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</si>
  <si>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</si>
  <si>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</si>
  <si>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</si>
  <si>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</si>
  <si>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</si>
  <si>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</si>
  <si>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</si>
  <si>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</si>
  <si>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</si>
  <si>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</si>
  <si>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</si>
  <si>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</si>
  <si>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</si>
  <si>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</si>
  <si>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</si>
  <si>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</si>
  <si>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</si>
  <si>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</si>
  <si>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</si>
  <si>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</si>
  <si>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</si>
  <si>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</si>
  <si>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</si>
  <si>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</si>
  <si>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</si>
  <si>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</si>
  <si>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</si>
  <si>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</si>
  <si>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</si>
  <si>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</si>
  <si>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</si>
  <si>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</si>
  <si>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</si>
  <si>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</si>
  <si>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</si>
  <si>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</si>
  <si>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</si>
  <si>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</si>
  <si>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</si>
  <si>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</si>
  <si>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</si>
  <si>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</si>
  <si>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</si>
  <si>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</si>
  <si>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</si>
  <si>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</si>
  <si>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</si>
  <si>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</si>
  <si>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</si>
  <si>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</si>
  <si>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</si>
  <si>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</si>
  <si>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</si>
  <si>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</si>
  <si>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</si>
  <si>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</si>
  <si>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</si>
  <si>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</si>
  <si>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</si>
  <si>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</si>
  <si>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</si>
  <si>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</si>
  <si>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</si>
  <si>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</si>
  <si>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</si>
  <si>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</si>
  <si>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</si>
  <si>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</si>
  <si>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</si>
  <si>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</si>
  <si>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</si>
  <si>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</si>
  <si>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</si>
  <si>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</si>
  <si>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</si>
  <si>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</si>
  <si>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</si>
  <si>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</si>
  <si>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</si>
  <si>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</si>
  <si>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</si>
  <si>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</si>
  <si>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</si>
  <si>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</si>
  <si>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</si>
  <si>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</si>
  <si>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</si>
  <si>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</si>
  <si>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</si>
  <si>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</si>
  <si>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</si>
  <si>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</si>
  <si>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</si>
  <si>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</si>
  <si>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</si>
  <si>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</si>
  <si>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</si>
  <si>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</si>
  <si>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</si>
  <si>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</si>
  <si>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</si>
  <si>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</si>
  <si>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</si>
  <si>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</si>
  <si>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</si>
  <si>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</si>
  <si>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</si>
  <si>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</si>
  <si>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</si>
  <si>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</si>
  <si>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</si>
  <si>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</si>
  <si>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</si>
  <si>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</si>
  <si>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</si>
  <si>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</si>
  <si>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</si>
  <si>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</si>
  <si>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</si>
  <si>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</si>
  <si>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</si>
  <si>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</si>
  <si>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</si>
  <si>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</si>
  <si>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</si>
  <si>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</si>
  <si>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</si>
  <si>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</si>
  <si>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</si>
  <si>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</si>
  <si>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</si>
  <si>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</si>
  <si>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</si>
  <si>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</si>
  <si>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</si>
  <si>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</si>
  <si>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</si>
  <si>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</si>
  <si>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</si>
  <si>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</si>
  <si>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</si>
  <si>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</si>
  <si>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</si>
  <si>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</si>
  <si>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</si>
  <si>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</si>
  <si>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</si>
  <si>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</si>
  <si>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</si>
  <si>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</si>
  <si>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</si>
  <si>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</si>
  <si>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</si>
  <si>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</si>
  <si>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</si>
  <si>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</si>
  <si>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</si>
  <si>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</si>
  <si>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</si>
  <si>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</si>
  <si>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</si>
  <si>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</si>
  <si>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</si>
  <si>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</si>
  <si>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</si>
  <si>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</si>
  <si>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</si>
  <si>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</si>
  <si>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</si>
  <si>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</si>
  <si>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</si>
  <si>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</si>
  <si>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</si>
  <si>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</si>
  <si>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</si>
  <si>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</si>
  <si>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</si>
  <si>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</si>
  <si>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</si>
  <si>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</si>
  <si>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</si>
  <si>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</si>
  <si>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</si>
  <si>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</si>
  <si>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</si>
  <si>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</si>
  <si>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</si>
  <si>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</si>
  <si>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</si>
  <si>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</si>
  <si>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</si>
  <si>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</si>
  <si>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</si>
  <si>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</si>
  <si>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</si>
  <si>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</si>
  <si>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</si>
  <si>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</si>
  <si>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</si>
  <si>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</si>
  <si>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</si>
  <si>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</si>
  <si>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</si>
  <si>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</si>
  <si>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</si>
  <si>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</si>
  <si>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</si>
  <si>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</si>
  <si>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</si>
  <si>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</si>
  <si>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</si>
  <si>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</si>
  <si>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</si>
  <si>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</si>
  <si>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</si>
  <si>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</si>
  <si>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</si>
  <si>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</si>
  <si>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</si>
  <si>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</si>
  <si>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</si>
  <si>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</si>
  <si>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</si>
  <si>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</si>
  <si>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</si>
  <si>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</si>
  <si>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</si>
  <si>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</si>
  <si>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</si>
  <si>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</si>
  <si>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</si>
  <si>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</si>
  <si>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</si>
  <si>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</si>
  <si>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</si>
  <si>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</si>
  <si>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</si>
  <si>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</si>
  <si>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</si>
  <si>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</si>
  <si>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</si>
  <si>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</si>
  <si>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</si>
  <si>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</si>
  <si>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</si>
  <si>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</si>
  <si>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</si>
  <si>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</si>
  <si>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</si>
  <si>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</si>
  <si>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</si>
  <si>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</si>
  <si>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</si>
  <si>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</si>
  <si>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</si>
  <si>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</si>
  <si>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</si>
  <si>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</si>
  <si>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</si>
  <si>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</si>
  <si>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</si>
  <si>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</si>
  <si>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</si>
  <si>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</si>
  <si>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</si>
  <si>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</si>
  <si>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</si>
  <si>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</si>
  <si>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</si>
  <si>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</si>
  <si>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</si>
  <si>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</si>
  <si>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</si>
  <si>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</si>
  <si>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</si>
  <si>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</si>
  <si>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</si>
  <si>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</si>
  <si>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</si>
  <si>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</si>
  <si>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</si>
  <si>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</si>
  <si>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</si>
  <si>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</si>
  <si>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</si>
  <si>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</si>
  <si>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</si>
  <si>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</si>
  <si>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</si>
  <si>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</si>
  <si>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</si>
  <si>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</si>
  <si>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</si>
  <si>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</si>
  <si>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</si>
  <si>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</si>
  <si>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</si>
  <si>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</si>
  <si>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</si>
  <si>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</si>
  <si>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</si>
  <si>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</si>
  <si>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</si>
  <si>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</si>
  <si>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</si>
  <si>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</si>
  <si>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</si>
  <si>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</si>
  <si>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</si>
  <si>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</si>
  <si>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</si>
  <si>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</si>
  <si>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</si>
  <si>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</si>
  <si>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</si>
  <si>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</si>
  <si>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</si>
  <si>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</si>
  <si>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</si>
  <si>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</si>
  <si>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</si>
  <si>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</si>
  <si>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</si>
  <si>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</si>
  <si>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</si>
  <si>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</si>
  <si>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</si>
  <si>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</si>
  <si>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</si>
  <si>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</si>
  <si>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</si>
  <si>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</si>
  <si>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</si>
  <si>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</si>
  <si>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</si>
  <si>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</si>
  <si>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</si>
  <si>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</si>
  <si>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</si>
  <si>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</si>
  <si>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</si>
  <si>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</si>
  <si>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</si>
  <si>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</si>
  <si>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</si>
  <si>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</si>
  <si>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</si>
  <si>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</si>
  <si>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</si>
  <si>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</si>
  <si>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</si>
  <si>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</si>
  <si>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</si>
  <si>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</si>
  <si>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</si>
  <si>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</si>
  <si>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</si>
  <si>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</si>
  <si>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</si>
  <si>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</si>
  <si>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</si>
  <si>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</si>
  <si>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</si>
  <si>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</si>
  <si>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</si>
  <si>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</si>
  <si>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</si>
  <si>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</si>
  <si>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</si>
  <si>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</si>
  <si>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</si>
  <si>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</si>
  <si>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</si>
  <si>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</si>
  <si>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</si>
  <si>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</si>
  <si>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</si>
  <si>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</si>
  <si>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</si>
  <si>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</si>
  <si>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</si>
  <si>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</si>
  <si>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</si>
  <si>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</si>
  <si>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</si>
  <si>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</si>
  <si>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</si>
  <si>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</si>
  <si>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</si>
  <si>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</si>
  <si>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</si>
  <si>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</si>
  <si>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</si>
  <si>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</si>
  <si>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</si>
  <si>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</si>
  <si>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</si>
  <si>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</si>
  <si>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</si>
  <si>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</si>
  <si>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</si>
  <si>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</si>
  <si>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</si>
  <si>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</si>
  <si>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</si>
  <si>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</si>
  <si>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</si>
  <si>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</si>
  <si>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</si>
  <si>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</si>
  <si>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</si>
  <si>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</si>
  <si>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</si>
  <si>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</si>
  <si>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</si>
  <si>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</si>
  <si>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</si>
  <si>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</si>
  <si>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</si>
  <si>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</si>
  <si>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</si>
  <si>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</si>
  <si>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</si>
  <si>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</si>
  <si>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</si>
  <si>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</si>
  <si>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</si>
  <si>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</si>
  <si>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</si>
  <si>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</si>
  <si>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</si>
  <si>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</si>
  <si>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</si>
  <si>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</si>
  <si>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</si>
  <si>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</si>
  <si>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</si>
  <si>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</si>
  <si>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</si>
  <si>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</si>
  <si>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</si>
  <si>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</si>
  <si>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</si>
  <si>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</si>
  <si>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</si>
  <si>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</si>
  <si>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</si>
  <si>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</si>
  <si>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</si>
  <si>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</si>
  <si>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</si>
  <si>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</si>
  <si>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</si>
  <si>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</si>
  <si>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</si>
  <si>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</si>
  <si>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</si>
  <si>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</si>
  <si>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</si>
  <si>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</si>
  <si>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</si>
  <si>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</si>
  <si>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</si>
  <si>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</si>
  <si>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</si>
  <si>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</si>
  <si>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</si>
  <si>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</si>
  <si>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</si>
  <si>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</si>
  <si>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</si>
  <si>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</si>
  <si>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</si>
  <si>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</si>
  <si>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</si>
  <si>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</si>
  <si>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</si>
  <si>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</si>
  <si>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</si>
  <si>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</si>
  <si>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</si>
  <si>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</si>
  <si>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</si>
  <si>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</si>
  <si>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</si>
  <si>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</si>
  <si>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</si>
  <si>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</si>
  <si>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</si>
  <si>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</si>
  <si>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</si>
  <si>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</si>
  <si>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</si>
  <si>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</si>
  <si>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</si>
  <si>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</si>
  <si>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</si>
  <si>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</si>
  <si>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</si>
  <si>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</si>
  <si>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</si>
  <si>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</si>
  <si>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</si>
  <si>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</si>
  <si>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</si>
  <si>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</si>
  <si>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</si>
  <si>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</si>
  <si>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</si>
  <si>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</si>
  <si>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</si>
  <si>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</si>
  <si>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</si>
  <si>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</si>
  <si>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</si>
  <si>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</si>
  <si>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</si>
  <si>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</si>
  <si>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</si>
  <si>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</si>
  <si>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</si>
  <si>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</si>
  <si>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</si>
  <si>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</si>
  <si>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</si>
  <si>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</si>
  <si>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</si>
  <si>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</si>
  <si>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</si>
  <si>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</si>
  <si>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</si>
  <si>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</si>
  <si>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</si>
  <si>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</si>
  <si>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</si>
  <si>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</si>
  <si>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</si>
  <si>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</si>
  <si>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</si>
  <si>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</si>
  <si>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</si>
  <si>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</si>
  <si>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</si>
  <si>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</si>
  <si>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</si>
  <si>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</si>
  <si>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</si>
  <si>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</si>
  <si>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</si>
  <si>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</si>
  <si>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</si>
  <si>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</si>
  <si>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</si>
  <si>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</si>
  <si>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</si>
  <si>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</si>
  <si>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</si>
  <si>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</si>
  <si>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</si>
  <si>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</si>
  <si>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</si>
  <si>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</si>
  <si>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</si>
  <si>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</si>
  <si>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</si>
  <si>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</si>
  <si>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</si>
  <si>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</si>
  <si>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</si>
  <si>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</si>
  <si>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</si>
  <si>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</si>
  <si>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</si>
  <si>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</si>
  <si>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</si>
  <si>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</si>
  <si>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</si>
  <si>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</si>
  <si>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</si>
  <si>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</si>
  <si>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</si>
  <si>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</si>
  <si>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</si>
  <si>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</si>
  <si>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</si>
  <si>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</si>
  <si>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</si>
  <si>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</si>
  <si>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</si>
  <si>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</si>
  <si>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</si>
  <si>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</si>
  <si>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</si>
  <si>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</si>
  <si>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</si>
  <si>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</si>
  <si>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</si>
  <si>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</si>
  <si>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</si>
  <si>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</si>
  <si>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</si>
  <si>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</si>
  <si>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</si>
  <si>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</si>
  <si>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</si>
  <si>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</si>
  <si>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</si>
  <si>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</si>
  <si>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</si>
  <si>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</si>
  <si>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</si>
  <si>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</si>
  <si>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</si>
  <si>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</si>
  <si>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</si>
  <si>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</si>
  <si>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</si>
  <si>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</si>
  <si>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</si>
  <si>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</si>
  <si>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</si>
  <si>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</si>
  <si>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</si>
  <si>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</si>
  <si>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</si>
  <si>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</si>
  <si>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</si>
  <si>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</si>
  <si>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</si>
  <si>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</si>
  <si>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</si>
  <si>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</si>
  <si>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</si>
  <si>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</si>
  <si>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</si>
  <si>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</si>
  <si>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</si>
  <si>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</si>
  <si>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</si>
  <si>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</si>
  <si>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</si>
  <si>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</si>
  <si>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</si>
  <si>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</si>
  <si>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</si>
  <si>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</si>
  <si>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</si>
  <si>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</si>
  <si>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</si>
  <si>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</si>
  <si>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</si>
  <si>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</si>
  <si>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</si>
  <si>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</si>
  <si>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</si>
  <si>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</si>
  <si>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</si>
  <si>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</si>
  <si>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</si>
  <si>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</si>
  <si>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</si>
  <si>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</si>
  <si>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</si>
  <si>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</si>
  <si>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</si>
  <si>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</si>
  <si>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</si>
  <si>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</si>
  <si>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</si>
  <si>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</si>
  <si>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</si>
  <si>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</si>
  <si>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</si>
  <si>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</si>
  <si>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</si>
  <si>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</si>
  <si>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</si>
  <si>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</si>
  <si>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</si>
  <si>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</si>
  <si>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</si>
  <si>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</si>
  <si>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</si>
  <si>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</si>
  <si>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</si>
  <si>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</si>
  <si>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</si>
  <si>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</si>
  <si>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</si>
  <si>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</si>
  <si>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</si>
  <si>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</si>
  <si>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</si>
  <si>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</si>
  <si>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</si>
  <si>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</si>
  <si>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</si>
  <si>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</si>
  <si>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</si>
  <si>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</si>
  <si>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</si>
  <si>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</si>
  <si>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</si>
  <si>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</si>
  <si>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</si>
  <si>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</si>
  <si>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</si>
  <si>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</si>
  <si>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</si>
  <si>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</si>
  <si>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</si>
  <si>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</si>
  <si>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</si>
  <si>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</si>
  <si>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</si>
  <si>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</si>
  <si>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</si>
  <si>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</si>
  <si>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</si>
  <si>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</si>
  <si>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</si>
  <si>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</si>
  <si>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</si>
  <si>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</si>
  <si>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</si>
  <si>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</si>
  <si>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</si>
  <si>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</si>
  <si>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</si>
  <si>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</si>
  <si>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</si>
  <si>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</si>
  <si>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</si>
  <si>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</si>
  <si>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</si>
  <si>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</si>
  <si>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</si>
  <si>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</si>
  <si>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</si>
  <si>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</si>
  <si>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</si>
  <si>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</si>
  <si>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</si>
  <si>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</si>
  <si>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</si>
  <si>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</si>
  <si>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</si>
  <si>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</si>
  <si>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</si>
  <si>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</si>
  <si>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</si>
  <si>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</si>
  <si>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</si>
  <si>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</si>
  <si>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</si>
  <si>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</si>
  <si>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</si>
  <si>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</si>
  <si>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</si>
  <si>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</si>
  <si>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</si>
  <si>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</si>
  <si>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</si>
  <si>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</si>
  <si>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</si>
  <si>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</si>
  <si>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</si>
  <si>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</si>
  <si>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</si>
  <si>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</si>
  <si>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</si>
  <si>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</si>
  <si>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</si>
  <si>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</si>
  <si>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</si>
  <si>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</si>
  <si>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</si>
  <si>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</si>
  <si>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</si>
  <si>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</si>
  <si>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</si>
  <si>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</si>
  <si>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</si>
  <si>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</si>
  <si>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</si>
  <si>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</si>
  <si>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</si>
  <si>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</si>
  <si>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</si>
  <si>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</si>
  <si>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</si>
  <si>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</si>
  <si>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</si>
  <si>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</si>
  <si>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</si>
  <si>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</si>
  <si>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</si>
  <si>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</si>
  <si>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</si>
  <si>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</si>
  <si>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</si>
  <si>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</si>
  <si>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</si>
  <si>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</si>
  <si>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</si>
  <si>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</si>
  <si>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</si>
  <si>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</si>
  <si>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</si>
  <si>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</si>
  <si>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</si>
  <si>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</si>
  <si>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</si>
  <si>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</si>
  <si>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</si>
  <si>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</si>
  <si>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</si>
  <si>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</si>
  <si>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</si>
  <si>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</si>
  <si>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</si>
  <si>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</si>
  <si>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</si>
  <si>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</si>
  <si>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</si>
  <si>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</si>
  <si>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</si>
  <si>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</si>
  <si>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</si>
  <si>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</si>
  <si>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</si>
  <si>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</si>
  <si>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</si>
  <si>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</si>
  <si>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</si>
  <si>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</si>
  <si>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</si>
  <si>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</si>
  <si>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</si>
  <si>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</si>
  <si>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</si>
  <si>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</si>
  <si>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</si>
  <si>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</si>
  <si>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</si>
  <si>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</si>
  <si>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</si>
  <si>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</si>
  <si>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</si>
  <si>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</si>
  <si>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</si>
  <si>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</si>
  <si>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</si>
  <si>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</si>
  <si>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</si>
  <si>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</si>
  <si>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</si>
  <si>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</si>
  <si>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</si>
  <si>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</si>
  <si>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</si>
  <si>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</si>
  <si>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</si>
  <si>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</si>
  <si>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</si>
  <si>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</si>
  <si>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</si>
  <si>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</si>
  <si>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</si>
  <si>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</si>
  <si>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</si>
  <si>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</si>
  <si>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</si>
  <si>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</si>
  <si>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</si>
  <si>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</si>
  <si>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</si>
  <si>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</si>
  <si>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</si>
  <si>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</si>
  <si>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</si>
  <si>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</si>
  <si>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</si>
  <si>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</si>
  <si>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</si>
  <si>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</si>
  <si>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</si>
  <si>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</si>
  <si>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</si>
  <si>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</si>
  <si>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</si>
  <si>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</si>
  <si>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</si>
  <si>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</si>
  <si>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</si>
  <si>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</si>
  <si>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</si>
  <si>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</si>
  <si>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</si>
  <si>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</si>
  <si>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</si>
  <si>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</si>
  <si>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</si>
  <si>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</si>
  <si>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</si>
  <si>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</si>
  <si>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</si>
  <si>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</si>
  <si>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</si>
  <si>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</si>
  <si>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</si>
  <si>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</si>
  <si>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</si>
  <si>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</si>
  <si>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</si>
  <si>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</si>
  <si>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</si>
  <si>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</si>
  <si>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</si>
  <si>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</si>
  <si>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</si>
  <si>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</si>
  <si>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</si>
  <si>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</si>
  <si>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</si>
  <si>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</si>
  <si>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</si>
  <si>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</si>
  <si>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</si>
  <si>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</si>
  <si>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</si>
  <si>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</si>
  <si>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</si>
  <si>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</si>
  <si>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</si>
  <si>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</si>
  <si>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</si>
  <si>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</si>
  <si>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</si>
  <si>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</si>
  <si>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</si>
  <si>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</si>
  <si>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</si>
  <si>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</si>
  <si>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</si>
  <si>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</si>
  <si>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</si>
  <si>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</si>
  <si>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</si>
  <si>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</si>
  <si>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</si>
  <si>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</si>
  <si>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</si>
  <si>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</si>
  <si>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</si>
  <si>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</si>
  <si>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</si>
  <si>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</si>
  <si>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</si>
  <si>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</si>
  <si>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</si>
  <si>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</si>
  <si>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</si>
  <si>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</si>
  <si>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</si>
  <si>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</si>
  <si>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</si>
  <si>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</si>
  <si>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</si>
  <si>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</si>
  <si>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</si>
  <si>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</si>
  <si>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</si>
  <si>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</si>
  <si>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</si>
  <si>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</si>
  <si>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</si>
  <si>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</si>
  <si>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</si>
  <si>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</si>
  <si>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</si>
  <si>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</si>
  <si>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</si>
  <si>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</si>
  <si>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</si>
  <si>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</si>
  <si>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</si>
  <si>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</si>
  <si>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</si>
  <si>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</si>
  <si>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</si>
  <si>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</si>
  <si>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</si>
  <si>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</si>
  <si>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</si>
  <si>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</si>
  <si>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</si>
  <si>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</si>
  <si>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</si>
  <si>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</si>
  <si>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</si>
  <si>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</si>
  <si>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</si>
  <si>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</si>
  <si>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</si>
  <si>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</si>
  <si>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</si>
  <si>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</si>
  <si>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</si>
  <si>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</si>
  <si>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</si>
  <si>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</si>
  <si>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</si>
  <si>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</si>
  <si>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</si>
  <si>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</si>
  <si>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</si>
  <si>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</si>
  <si>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</si>
  <si>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</si>
  <si>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</si>
  <si>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</si>
  <si>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</si>
  <si>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</si>
  <si>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</si>
  <si>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</si>
  <si>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</si>
  <si>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</si>
  <si>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</si>
  <si>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</si>
  <si>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</si>
  <si>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</si>
  <si>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</si>
  <si>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</si>
  <si>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</si>
  <si>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</si>
  <si>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</si>
  <si>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</si>
  <si>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</si>
  <si>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</si>
  <si>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</si>
  <si>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</si>
  <si>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</si>
  <si>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</si>
  <si>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</si>
  <si>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</si>
  <si>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</si>
  <si>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</si>
  <si>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</si>
  <si>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</si>
  <si>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</si>
  <si>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</si>
  <si>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</si>
  <si>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</si>
  <si>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</si>
  <si>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</si>
  <si>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</si>
  <si>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</si>
  <si>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</si>
  <si>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</si>
  <si>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</si>
  <si>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</si>
  <si>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</si>
  <si>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</si>
  <si>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</si>
  <si>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</si>
  <si>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</si>
  <si>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</si>
  <si>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</si>
  <si>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</si>
  <si>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</si>
  <si>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</si>
  <si>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</si>
  <si>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</si>
  <si>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</si>
  <si>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</si>
  <si>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</si>
  <si>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</si>
  <si>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</si>
  <si>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</si>
  <si>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</si>
  <si>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</si>
  <si>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</si>
  <si>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</si>
  <si>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</si>
  <si>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</si>
  <si>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</si>
  <si>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</si>
  <si>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</si>
  <si>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</si>
  <si>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</si>
  <si>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</si>
  <si>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</si>
  <si>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</si>
  <si>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</si>
  <si>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</si>
  <si>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</si>
  <si>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</si>
  <si>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</si>
  <si>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</si>
  <si>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</si>
  <si>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</si>
  <si>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</si>
  <si>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</si>
  <si>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</si>
  <si>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</si>
  <si>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</si>
  <si>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</si>
  <si>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</si>
  <si>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</si>
  <si>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</si>
  <si>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</si>
  <si>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</si>
  <si>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</si>
  <si>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</si>
  <si>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</si>
  <si>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</si>
  <si>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</si>
  <si>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</si>
  <si>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</si>
  <si>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</si>
  <si>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</si>
  <si>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</si>
  <si>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</si>
  <si>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</si>
  <si>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</si>
  <si>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</si>
  <si>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</si>
  <si>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</si>
  <si>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</si>
  <si>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</si>
  <si>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</si>
  <si>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</si>
  <si>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</si>
  <si>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</si>
  <si>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</si>
  <si>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</si>
  <si>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</si>
  <si>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</si>
  <si>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</si>
  <si>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</si>
  <si>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</si>
  <si>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</si>
  <si>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</si>
  <si>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</si>
  <si>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</si>
  <si>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</si>
  <si>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</si>
  <si>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</si>
  <si>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</si>
  <si>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</si>
  <si>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</si>
  <si>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</si>
  <si>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</si>
  <si>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</si>
  <si>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</si>
  <si>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</si>
  <si>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</si>
  <si>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</si>
  <si>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</si>
  <si>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</si>
  <si>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</si>
  <si>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</si>
  <si>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</si>
  <si>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</si>
  <si>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</si>
  <si>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</si>
  <si>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</si>
  <si>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</si>
  <si>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</si>
  <si>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</si>
  <si>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</si>
  <si>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</si>
  <si>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</si>
  <si>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</si>
  <si>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</si>
  <si>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</si>
  <si>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</si>
  <si>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</si>
  <si>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</si>
  <si>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</si>
  <si>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</si>
  <si>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</si>
  <si>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</si>
  <si>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</si>
  <si>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</si>
  <si>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</si>
  <si>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</si>
  <si>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</si>
  <si>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</si>
  <si>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</si>
  <si>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</si>
  <si>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</si>
  <si>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</si>
  <si>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</si>
  <si>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</si>
  <si>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</si>
  <si>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</si>
  <si>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</si>
  <si>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</si>
  <si>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</si>
  <si>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</si>
  <si>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</si>
  <si>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</si>
  <si>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</si>
  <si>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</si>
  <si>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</si>
  <si>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</si>
  <si>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</si>
  <si>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</si>
  <si>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</si>
  <si>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</si>
  <si>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</si>
  <si>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</si>
  <si>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</si>
  <si>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</si>
  <si>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</si>
  <si>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</si>
  <si>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</si>
  <si>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</si>
  <si>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</si>
  <si>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</si>
  <si>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</si>
  <si>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</si>
  <si>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</si>
  <si>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</si>
  <si>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</si>
  <si>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</si>
  <si>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</si>
  <si>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</si>
  <si>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</si>
  <si>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</si>
  <si>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</si>
  <si>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</si>
  <si>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</si>
  <si>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</si>
  <si>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</si>
  <si>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</si>
  <si>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</si>
  <si>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</si>
  <si>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</si>
  <si>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</si>
  <si>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</si>
  <si>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</si>
  <si>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</si>
  <si>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</si>
  <si>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</si>
  <si>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</si>
  <si>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</si>
  <si>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</si>
  <si>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</si>
  <si>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</si>
  <si>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</si>
  <si>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</si>
  <si>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</si>
  <si>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</si>
  <si>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</si>
  <si>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</si>
  <si>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</si>
  <si>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</si>
  <si>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</si>
  <si>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</si>
  <si>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</si>
  <si>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</si>
  <si>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</si>
  <si>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</si>
  <si>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</si>
  <si>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</si>
  <si>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</si>
  <si>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</si>
  <si>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</si>
  <si>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</si>
  <si>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</si>
  <si>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</si>
  <si>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</si>
  <si>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</si>
  <si>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</si>
  <si>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</si>
  <si>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</si>
  <si>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</si>
  <si>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</si>
  <si>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</si>
  <si>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</si>
  <si>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</si>
  <si>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</si>
  <si>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</si>
  <si>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</si>
  <si>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</si>
  <si>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</si>
  <si>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</si>
  <si>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</si>
  <si>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</si>
  <si>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</si>
  <si>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</si>
  <si>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</si>
  <si>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</si>
  <si>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</si>
  <si>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</si>
  <si>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</si>
  <si>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</si>
  <si>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</si>
  <si>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</si>
  <si>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</si>
  <si>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</si>
  <si>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</si>
  <si>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</si>
  <si>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</si>
  <si>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</si>
  <si>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</si>
  <si>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</si>
  <si>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</si>
  <si>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</si>
  <si>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</si>
  <si>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</si>
  <si>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</si>
  <si>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</si>
  <si>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</si>
  <si>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</si>
  <si>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</si>
  <si>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</si>
  <si>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</si>
  <si>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</si>
  <si>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</si>
  <si>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</si>
  <si>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</si>
  <si>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</si>
  <si>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</si>
  <si>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</si>
  <si>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</si>
  <si>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</si>
  <si>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</si>
  <si>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</si>
  <si>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</si>
  <si>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</si>
  <si>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</si>
  <si>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</si>
  <si>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</si>
  <si>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</si>
  <si>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</si>
  <si>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</si>
  <si>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</si>
  <si>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</si>
  <si>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</si>
  <si>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</si>
  <si>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</si>
  <si>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</si>
  <si>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</si>
  <si>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</si>
  <si>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</si>
  <si>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</si>
  <si>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</si>
  <si>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</si>
  <si>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</si>
  <si>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</si>
  <si>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</si>
  <si>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</si>
  <si>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</si>
  <si>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</si>
  <si>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</si>
  <si>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</si>
  <si>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</si>
  <si>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</si>
  <si>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</si>
  <si>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</si>
  <si>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</si>
  <si>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</si>
  <si>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</si>
  <si>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</si>
  <si>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</si>
  <si>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</si>
  <si>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</si>
  <si>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</si>
  <si>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</si>
  <si>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</si>
  <si>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</si>
  <si>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</si>
  <si>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</si>
  <si>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</si>
  <si>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</si>
  <si>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</si>
  <si>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</si>
  <si>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</si>
  <si>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</si>
  <si>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</si>
  <si>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</si>
  <si>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</si>
  <si>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</si>
  <si>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</si>
  <si>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</si>
  <si>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</si>
  <si>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</si>
  <si>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</si>
  <si>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</si>
  <si>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</si>
  <si>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</si>
  <si>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</si>
  <si>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</si>
  <si>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</si>
  <si>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</si>
  <si>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</si>
  <si>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</si>
  <si>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</si>
  <si>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</si>
  <si>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</si>
  <si>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</si>
  <si>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</si>
  <si>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</si>
  <si>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</si>
  <si>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</si>
  <si>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</si>
  <si>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</si>
  <si>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</si>
  <si>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</si>
  <si>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</si>
  <si>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</si>
  <si>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</si>
  <si>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</si>
  <si>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</si>
  <si>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</si>
  <si>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</si>
  <si>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</si>
  <si>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</si>
  <si>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</si>
  <si>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</si>
  <si>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</si>
  <si>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</si>
  <si>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</si>
  <si>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</si>
  <si>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</si>
  <si>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</si>
  <si>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</si>
  <si>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</si>
  <si>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</si>
  <si>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</si>
  <si>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</si>
  <si>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</si>
  <si>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</si>
  <si>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</si>
  <si>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</si>
  <si>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</si>
  <si>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</si>
  <si>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</si>
  <si>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</si>
  <si>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</si>
  <si>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</si>
  <si>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</si>
  <si>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</si>
  <si>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</si>
  <si>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</si>
  <si>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</si>
  <si>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</si>
  <si>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</si>
  <si>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</si>
  <si>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</si>
  <si>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</si>
  <si>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</si>
  <si>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</si>
  <si>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</si>
  <si>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</si>
  <si>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</si>
  <si>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</si>
  <si>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</si>
  <si>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</si>
  <si>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</si>
  <si>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</si>
  <si>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</si>
  <si>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</si>
  <si>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</si>
  <si>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</si>
  <si>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</si>
  <si>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</si>
  <si>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</si>
  <si>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</si>
  <si>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</si>
  <si>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</si>
  <si>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</si>
  <si>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</si>
  <si>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</si>
  <si>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</si>
  <si>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</si>
  <si>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</si>
  <si>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</si>
  <si>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</si>
  <si>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</si>
  <si>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</si>
  <si>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</si>
  <si>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</si>
  <si>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</si>
  <si>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</si>
  <si>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</si>
  <si>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</si>
  <si>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</si>
  <si>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</si>
  <si>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</si>
  <si>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</si>
  <si>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</si>
  <si>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</si>
  <si>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</si>
  <si>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</si>
  <si>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</si>
  <si>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</si>
  <si>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</si>
  <si>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</si>
  <si>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</si>
  <si>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</si>
  <si>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</si>
  <si>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</si>
  <si>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</si>
  <si>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</si>
  <si>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</si>
  <si>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</si>
  <si>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</si>
  <si>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</si>
  <si>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</si>
  <si>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</si>
  <si>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</si>
  <si>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</si>
  <si>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</si>
  <si>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</si>
  <si>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</si>
  <si>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</si>
  <si>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</si>
  <si>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</si>
  <si>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</si>
  <si>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</si>
  <si>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</si>
  <si>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</si>
  <si>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</si>
  <si>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</si>
  <si>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</si>
  <si>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</si>
  <si>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</si>
  <si>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</si>
  <si>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</si>
  <si>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</si>
  <si>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</si>
  <si>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</si>
  <si>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</si>
  <si>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</si>
  <si>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</si>
  <si>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</si>
  <si>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</si>
  <si>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</si>
  <si>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</si>
  <si>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</si>
  <si>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</si>
  <si>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</si>
  <si>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</si>
  <si>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</si>
  <si>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</si>
  <si>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</si>
  <si>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</si>
  <si>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</si>
  <si>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</si>
  <si>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</si>
  <si>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</si>
  <si>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</si>
  <si>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</si>
  <si>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</si>
  <si>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</si>
  <si>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</si>
  <si>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</si>
  <si>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</si>
  <si>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</si>
  <si>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</si>
  <si>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</si>
  <si>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</si>
  <si>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</si>
  <si>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</si>
  <si>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</si>
  <si>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</si>
  <si>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</si>
  <si>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</si>
  <si>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</si>
  <si>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</si>
  <si>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</si>
  <si>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</si>
  <si>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</si>
  <si>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</si>
  <si>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</si>
  <si>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</si>
  <si>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</si>
  <si>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</si>
  <si>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</si>
  <si>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</si>
  <si>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</si>
  <si>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</si>
  <si>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</si>
  <si>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</si>
  <si>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</si>
  <si>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</si>
  <si>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</si>
  <si>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</si>
  <si>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</si>
  <si>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</si>
  <si>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</si>
  <si>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</si>
  <si>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</si>
  <si>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</si>
  <si>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</si>
  <si>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</si>
  <si>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</si>
  <si>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</si>
  <si>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</si>
  <si>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</si>
  <si>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</si>
  <si>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</si>
  <si>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</si>
  <si>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</si>
  <si>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</si>
  <si>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</si>
  <si>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</si>
  <si>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</si>
  <si>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</si>
  <si>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</si>
  <si>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</si>
  <si>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</si>
  <si>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</si>
  <si>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</si>
  <si>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</si>
  <si>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</si>
  <si>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</si>
  <si>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</si>
  <si>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</si>
  <si>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</si>
  <si>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</si>
  <si>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</si>
  <si>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</si>
  <si>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</si>
  <si>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</si>
  <si>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</si>
  <si>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</si>
  <si>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</si>
  <si>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</si>
  <si>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</si>
  <si>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</si>
  <si>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</si>
  <si>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</si>
  <si>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</si>
  <si>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</si>
  <si>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</si>
  <si>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</si>
  <si>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</si>
  <si>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</si>
  <si>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</si>
  <si>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</si>
  <si>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</si>
  <si>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</si>
  <si>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</si>
  <si>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</si>
  <si>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</si>
  <si>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</si>
  <si>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</si>
  <si>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</si>
  <si>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</si>
  <si>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</si>
  <si>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</si>
  <si>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</si>
  <si>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</si>
  <si>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</si>
  <si>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</si>
  <si>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</si>
  <si>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</si>
  <si>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</si>
  <si>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</si>
  <si>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</si>
  <si>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</si>
  <si>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</si>
  <si>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</si>
  <si>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</si>
  <si>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</si>
  <si>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</si>
  <si>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</si>
  <si>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</si>
  <si>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</si>
  <si>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</si>
  <si>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</si>
  <si>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</si>
  <si>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</si>
  <si>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</si>
  <si>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</si>
  <si>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</si>
  <si>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</si>
  <si>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</si>
  <si>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</si>
  <si>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</si>
  <si>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</si>
  <si>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</si>
  <si>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</si>
  <si>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</si>
  <si>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</si>
  <si>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</si>
  <si>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</si>
  <si>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</si>
  <si>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</si>
  <si>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</si>
  <si>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</si>
  <si>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</si>
  <si>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</si>
  <si>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</si>
  <si>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</si>
  <si>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</si>
  <si>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</si>
  <si>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</si>
  <si>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</si>
  <si>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</si>
  <si>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</si>
  <si>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</si>
  <si>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</si>
  <si>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</si>
  <si>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</si>
  <si>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</si>
  <si>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</si>
  <si>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</si>
  <si>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</si>
  <si>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</si>
  <si>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</si>
  <si>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</si>
  <si>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</si>
  <si>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</si>
  <si>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</si>
  <si>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</si>
  <si>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</si>
  <si>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</si>
  <si>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</si>
  <si>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</si>
  <si>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</si>
  <si>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</si>
  <si>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</si>
  <si>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</si>
  <si>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</si>
  <si>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</si>
  <si>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</si>
  <si>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</si>
  <si>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</si>
  <si>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</si>
  <si>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</si>
  <si>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</si>
  <si>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</si>
  <si>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</si>
  <si>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</si>
  <si>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</si>
  <si>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</si>
  <si>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</si>
  <si>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</si>
  <si>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</si>
  <si>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</si>
  <si>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</si>
  <si>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</si>
  <si>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</si>
  <si>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</si>
  <si>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</si>
  <si>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</si>
  <si>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</si>
  <si>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</si>
  <si>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</si>
  <si>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</si>
  <si>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</si>
  <si>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</si>
  <si>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</si>
  <si>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</si>
  <si>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</si>
  <si>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</si>
  <si>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</si>
  <si>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</si>
  <si>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</si>
  <si>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</si>
  <si>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</si>
  <si>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</si>
  <si>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</si>
  <si>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</si>
  <si>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</si>
  <si>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</si>
  <si>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</si>
  <si>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</si>
  <si>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</si>
  <si>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</si>
  <si>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</si>
  <si>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</si>
  <si>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</si>
  <si>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</si>
  <si>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</si>
  <si>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</si>
  <si>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</si>
  <si>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</si>
  <si>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</si>
  <si>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</si>
  <si>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</si>
  <si>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</si>
  <si>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</si>
  <si>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</si>
  <si>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</si>
  <si>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</si>
  <si>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</si>
  <si>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</si>
  <si>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</si>
  <si>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</si>
  <si>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</si>
  <si>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</si>
  <si>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</si>
  <si>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</si>
  <si>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</si>
  <si>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</si>
  <si>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</si>
  <si>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</si>
  <si>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</si>
  <si>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</si>
  <si>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</si>
  <si>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</si>
  <si>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</si>
  <si>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</si>
  <si>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</si>
  <si>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</si>
  <si>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</si>
  <si>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</si>
  <si>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</si>
  <si>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</si>
  <si>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</si>
  <si>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</si>
  <si>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</si>
  <si>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</si>
  <si>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</si>
  <si>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</si>
  <si>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</si>
  <si>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</si>
  <si>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</si>
  <si>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</si>
  <si>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</si>
  <si>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</si>
  <si>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</si>
  <si>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</si>
  <si>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</si>
  <si>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</si>
  <si>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</si>
  <si>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</si>
  <si>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</si>
  <si>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</si>
  <si>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</si>
  <si>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</si>
  <si>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</si>
  <si>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</si>
  <si>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</si>
  <si>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</si>
  <si>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</si>
  <si>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</si>
  <si>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</si>
  <si>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</si>
  <si>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</si>
  <si>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</si>
  <si>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</si>
  <si>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</si>
  <si>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</si>
  <si>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</si>
  <si>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</si>
  <si>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</si>
  <si>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</si>
  <si>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</si>
  <si>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</si>
  <si>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</si>
  <si>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</si>
  <si>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</si>
  <si>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</si>
  <si>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</si>
  <si>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</si>
  <si>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</si>
  <si>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</si>
  <si>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</si>
  <si>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</si>
  <si>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</si>
  <si>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</si>
  <si>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</si>
  <si>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</si>
  <si>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</si>
  <si>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</si>
  <si>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</si>
  <si>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</si>
  <si>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</si>
  <si>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</si>
  <si>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</si>
  <si>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</si>
  <si>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</si>
  <si>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</si>
  <si>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</si>
  <si>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</si>
  <si>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</si>
  <si>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</si>
  <si>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</si>
  <si>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</si>
  <si>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</si>
  <si>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</si>
  <si>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</si>
  <si>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</si>
  <si>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</si>
  <si>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</si>
  <si>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</si>
  <si>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</si>
  <si>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</si>
  <si>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</si>
  <si>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</si>
  <si>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</si>
  <si>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</si>
  <si>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</si>
  <si>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</si>
  <si>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</si>
  <si>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</si>
  <si>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</si>
  <si>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</si>
  <si>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</si>
  <si>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</si>
  <si>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</si>
  <si>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</si>
  <si>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</si>
  <si>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</si>
  <si>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</si>
  <si>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</si>
  <si>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</si>
  <si>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</si>
  <si>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</si>
  <si>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</si>
  <si>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</si>
  <si>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</si>
  <si>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</si>
  <si>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</si>
  <si>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</si>
  <si>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</si>
  <si>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</si>
  <si>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</si>
  <si>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</si>
  <si>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</si>
  <si>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</si>
  <si>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</si>
  <si>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</si>
  <si>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</si>
  <si>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</si>
  <si>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</si>
  <si>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</si>
  <si>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</si>
  <si>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</si>
  <si>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</si>
  <si>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</si>
  <si>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</si>
  <si>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</si>
  <si>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</si>
  <si>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</si>
  <si>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</si>
  <si>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</si>
  <si>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</si>
  <si>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</si>
  <si>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</si>
  <si>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</si>
  <si>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</si>
  <si>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</si>
  <si>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</si>
  <si>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</si>
  <si>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</si>
  <si>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</si>
  <si>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</si>
  <si>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</si>
  <si>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</si>
  <si>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</si>
  <si>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</si>
  <si>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</si>
  <si>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</si>
  <si>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</si>
  <si>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</si>
  <si>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</si>
  <si>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</si>
  <si>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</si>
  <si>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</si>
  <si>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</si>
  <si>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</si>
  <si>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</si>
  <si>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</si>
  <si>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</si>
  <si>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</si>
  <si>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</si>
  <si>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</si>
  <si>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</si>
  <si>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</si>
  <si>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</si>
  <si>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</si>
  <si>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</si>
  <si>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</si>
  <si>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</si>
  <si>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</si>
  <si>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</si>
  <si>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</si>
  <si>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</si>
  <si>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</si>
  <si>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</si>
  <si>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</si>
  <si>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</si>
  <si>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</si>
  <si>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</si>
  <si>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</si>
  <si>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</si>
  <si>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</si>
  <si>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</si>
  <si>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</si>
  <si>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</si>
  <si>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</si>
  <si>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</si>
  <si>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</si>
  <si>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</si>
  <si>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</si>
  <si>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</si>
  <si>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</si>
  <si>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</si>
  <si>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</si>
  <si>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</si>
  <si>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</si>
  <si>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</si>
  <si>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</si>
  <si>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</si>
  <si>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</si>
  <si>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</si>
  <si>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</si>
  <si>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</si>
  <si>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</si>
  <si>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</si>
  <si>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</si>
  <si>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</si>
  <si>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</si>
  <si>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</si>
  <si>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</si>
  <si>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</si>
  <si>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</si>
  <si>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</si>
  <si>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</si>
  <si>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</si>
  <si>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</si>
  <si>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</si>
  <si>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</si>
  <si>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</si>
  <si>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</si>
  <si>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</si>
  <si>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</si>
  <si>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</si>
  <si>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</si>
  <si>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</si>
  <si>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</si>
  <si>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</si>
  <si>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</si>
  <si>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</si>
  <si>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</si>
  <si>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</si>
  <si>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</si>
  <si>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</si>
  <si>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</si>
  <si>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</si>
  <si>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</si>
  <si>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</si>
  <si>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</si>
  <si>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</si>
  <si>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</si>
  <si>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</si>
  <si>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</si>
  <si>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</si>
  <si>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</si>
  <si>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</si>
  <si>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</si>
  <si>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</si>
  <si>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</si>
  <si>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</si>
  <si>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</si>
  <si>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</si>
  <si>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</si>
  <si>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</si>
  <si>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</si>
  <si>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</si>
  <si>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</si>
  <si>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</si>
  <si>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</si>
  <si>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</si>
  <si>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</si>
  <si>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</si>
  <si>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</si>
  <si>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</si>
  <si>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</si>
  <si>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</si>
  <si>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</si>
  <si>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</si>
  <si>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</si>
  <si>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</si>
  <si>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</si>
  <si>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</si>
  <si>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</si>
  <si>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</si>
  <si>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</si>
  <si>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</si>
  <si>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</si>
  <si>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</si>
  <si>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</si>
  <si>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</si>
  <si>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</si>
  <si>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</si>
  <si>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</si>
  <si>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</si>
  <si>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</si>
  <si>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</si>
  <si>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</si>
  <si>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</si>
  <si>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</si>
  <si>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</si>
  <si>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</si>
  <si>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</si>
  <si>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</si>
  <si>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</si>
  <si>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</si>
  <si>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</si>
  <si>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</si>
  <si>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</si>
  <si>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</si>
  <si>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</si>
  <si>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</si>
  <si>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</si>
  <si>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</si>
  <si>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</si>
  <si>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</si>
  <si>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</si>
  <si>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</si>
  <si>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</si>
  <si>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</si>
  <si>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</si>
  <si>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</si>
  <si>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</si>
  <si>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</si>
  <si>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</si>
  <si>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</si>
  <si>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</si>
  <si>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</si>
  <si>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</si>
  <si>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</si>
  <si>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</si>
  <si>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</si>
  <si>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</si>
  <si>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</si>
  <si>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</si>
  <si>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</si>
  <si>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</si>
  <si>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</si>
  <si>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</si>
  <si>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</si>
  <si>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</si>
  <si>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</si>
  <si>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</si>
  <si>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</si>
  <si>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</si>
  <si>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</si>
  <si>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</si>
  <si>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</si>
  <si>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</si>
  <si>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</si>
  <si>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</si>
  <si>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</si>
  <si>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</si>
  <si>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</si>
  <si>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</si>
  <si>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</si>
  <si>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</si>
  <si>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</si>
  <si>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</si>
  <si>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</si>
  <si>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</si>
  <si>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</si>
  <si>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</si>
  <si>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</si>
  <si>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</si>
  <si>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</si>
  <si>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</si>
  <si>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</si>
  <si>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</si>
  <si>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</si>
  <si>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</si>
  <si>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</si>
  <si>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</si>
  <si>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</si>
  <si>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</si>
  <si>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</si>
  <si>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</si>
  <si>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</si>
  <si>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</si>
  <si>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</si>
  <si>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</si>
  <si>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</si>
  <si>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</si>
  <si>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</si>
  <si>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</si>
  <si>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</si>
  <si>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</si>
  <si>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</si>
  <si>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</si>
  <si>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</si>
  <si>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</si>
  <si>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</si>
  <si>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</si>
  <si>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</si>
  <si>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</si>
  <si>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</si>
  <si>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</si>
  <si>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</si>
  <si>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</si>
  <si>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</si>
  <si>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</si>
  <si>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</si>
  <si>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</si>
  <si>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</si>
  <si>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</si>
  <si>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</si>
  <si>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</si>
  <si>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</si>
  <si>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</si>
  <si>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</si>
  <si>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</si>
  <si>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</si>
  <si>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</si>
  <si>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</si>
  <si>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</si>
  <si>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</si>
  <si>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</si>
  <si>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</si>
  <si>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</si>
  <si>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</si>
  <si>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</si>
  <si>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</si>
  <si>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</si>
  <si>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</si>
  <si>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</si>
  <si>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</si>
  <si>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</si>
  <si>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</si>
  <si>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</si>
  <si>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</si>
  <si>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</si>
  <si>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</si>
  <si>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</si>
  <si>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</si>
  <si>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</si>
  <si>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</si>
  <si>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</si>
  <si>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</si>
  <si>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</si>
  <si>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</si>
  <si>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</si>
  <si>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</si>
  <si>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</si>
  <si>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</si>
  <si>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</si>
  <si>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</si>
  <si>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</si>
  <si>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</si>
  <si>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</si>
  <si>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</si>
  <si>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</si>
  <si>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</si>
  <si>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</si>
  <si>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</si>
  <si>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</si>
  <si>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</si>
  <si>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</si>
  <si>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</si>
  <si>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</si>
  <si>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</si>
  <si>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</si>
  <si>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</si>
  <si>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</si>
  <si>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</si>
  <si>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</si>
  <si>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</si>
  <si>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</si>
  <si>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</si>
  <si>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</si>
  <si>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</si>
  <si>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</si>
  <si>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</si>
  <si>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</si>
  <si>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</si>
  <si>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</si>
  <si>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</si>
  <si>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</si>
  <si>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</si>
  <si>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</si>
  <si>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</si>
  <si>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</si>
  <si>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</si>
  <si>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</si>
  <si>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</si>
  <si>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</si>
  <si>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</si>
  <si>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</si>
  <si>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</si>
  <si>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</si>
  <si>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</si>
  <si>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</si>
  <si>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</si>
  <si>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</si>
  <si>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</si>
  <si>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</si>
  <si>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</si>
  <si>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</si>
  <si>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</si>
  <si>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</si>
  <si>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</si>
  <si>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</si>
  <si>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</si>
  <si>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</si>
  <si>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</si>
  <si>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</si>
  <si>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</si>
  <si>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</si>
  <si>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</si>
  <si>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</si>
  <si>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</si>
  <si>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</si>
  <si>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</si>
  <si>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</si>
  <si>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</si>
  <si>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</si>
  <si>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</si>
  <si>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</si>
  <si>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</si>
  <si>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</si>
  <si>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</si>
  <si>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</si>
  <si>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</si>
  <si>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</si>
  <si>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</si>
  <si>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</si>
  <si>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</si>
  <si>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</si>
  <si>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</si>
  <si>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</si>
  <si>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</si>
  <si>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</si>
  <si>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</si>
  <si>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</si>
  <si>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</si>
  <si>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</si>
  <si>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</si>
  <si>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</si>
  <si>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</si>
  <si>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</si>
  <si>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</si>
  <si>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</si>
  <si>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</si>
  <si>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</si>
  <si>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</si>
  <si>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</si>
  <si>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</si>
  <si>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</si>
  <si>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</si>
  <si>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</si>
  <si>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</si>
  <si>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</si>
  <si>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</si>
  <si>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</si>
  <si>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</si>
  <si>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</si>
  <si>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</si>
  <si>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</si>
  <si>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</si>
  <si>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</si>
  <si>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</si>
  <si>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</si>
  <si>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</si>
  <si>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</si>
  <si>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</si>
  <si>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</si>
  <si>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</si>
  <si>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</si>
  <si>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</si>
  <si>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</si>
  <si>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</si>
  <si>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</si>
  <si>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</si>
  <si>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</si>
  <si>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</si>
  <si>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</si>
  <si>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</si>
  <si>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</si>
  <si>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</si>
  <si>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</si>
  <si>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</si>
  <si>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</si>
  <si>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</si>
  <si>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</si>
  <si>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</si>
  <si>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</si>
  <si>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</si>
  <si>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</si>
  <si>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</si>
  <si>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</si>
  <si>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</si>
  <si>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</si>
  <si>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</si>
  <si>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</si>
  <si>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</si>
  <si>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</si>
  <si>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</si>
  <si>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</si>
  <si>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</si>
  <si>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</si>
  <si>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</si>
  <si>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</si>
  <si>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</si>
  <si>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</si>
  <si>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</si>
  <si>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</si>
  <si>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</si>
  <si>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</si>
  <si>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</si>
  <si>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</si>
  <si>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</si>
  <si>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</si>
  <si>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</si>
  <si>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</si>
  <si>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</si>
  <si>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</si>
  <si>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</si>
  <si>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</si>
  <si>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</si>
  <si>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</si>
  <si>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</si>
  <si>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</si>
  <si>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</si>
  <si>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</si>
  <si>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</si>
  <si>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</si>
  <si>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</si>
  <si>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</si>
  <si>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</si>
  <si>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</si>
  <si>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</si>
  <si>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</si>
  <si>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</si>
  <si>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</si>
  <si>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</si>
  <si>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</si>
  <si>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</si>
  <si>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</si>
  <si>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</si>
  <si>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</si>
  <si>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</si>
  <si>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</si>
  <si>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</si>
  <si>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</si>
  <si>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</si>
  <si>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</si>
  <si>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</si>
  <si>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</si>
  <si>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</si>
  <si>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</si>
  <si>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</si>
  <si>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</si>
  <si>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</si>
  <si>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</si>
  <si>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</si>
  <si>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</si>
  <si>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</si>
  <si>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</si>
  <si>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</si>
  <si>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</si>
  <si>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</si>
  <si>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</si>
  <si>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</si>
  <si>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</si>
  <si>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</si>
  <si>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</si>
  <si>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</si>
  <si>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</si>
  <si>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</si>
  <si>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</si>
  <si>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</si>
  <si>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</si>
  <si>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</si>
  <si>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</si>
  <si>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</si>
  <si>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</si>
  <si>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</si>
  <si>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</si>
  <si>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</si>
  <si>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</si>
  <si>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</si>
  <si>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</si>
  <si>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</si>
  <si>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</si>
  <si>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</si>
  <si>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</si>
  <si>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</si>
  <si>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</si>
  <si>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</si>
  <si>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</si>
  <si>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</si>
  <si>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</si>
  <si>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</si>
  <si>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</si>
  <si>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</si>
  <si>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</si>
  <si>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</si>
  <si>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</si>
  <si>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</si>
  <si>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</si>
  <si>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</si>
  <si>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</si>
  <si>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</si>
  <si>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</si>
  <si>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</si>
  <si>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</si>
  <si>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</si>
  <si>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</si>
  <si>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</si>
  <si>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</si>
  <si>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</si>
  <si>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</si>
  <si>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</si>
  <si>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</si>
  <si>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</si>
  <si>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</si>
  <si>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</si>
  <si>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</si>
  <si>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</si>
  <si>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</si>
  <si>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</si>
  <si>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</si>
  <si>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</si>
  <si>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</si>
  <si>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</si>
  <si>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</si>
  <si>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</si>
  <si>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</si>
  <si>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</si>
  <si>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</si>
  <si>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</si>
  <si>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</si>
  <si>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</si>
  <si>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</si>
  <si>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</si>
  <si>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</si>
  <si>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</si>
  <si>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</si>
  <si>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</si>
  <si>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</si>
  <si>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</si>
  <si>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</si>
  <si>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</si>
  <si>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</si>
  <si>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</si>
  <si>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</si>
  <si>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</si>
  <si>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</si>
  <si>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</si>
  <si>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</si>
  <si>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</si>
  <si>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</si>
  <si>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</si>
  <si>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</si>
  <si>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</si>
  <si>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</si>
  <si>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</si>
  <si>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</si>
  <si>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</si>
  <si>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</si>
  <si>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</si>
  <si>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</si>
  <si>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</si>
  <si>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</si>
  <si>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</si>
  <si>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</si>
  <si>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</si>
  <si>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</si>
  <si>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</si>
  <si>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</si>
  <si>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</si>
  <si>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</si>
  <si>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</si>
  <si>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</si>
  <si>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</si>
  <si>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</si>
  <si>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</si>
  <si>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</si>
  <si>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</si>
  <si>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</si>
  <si>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</si>
  <si>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</si>
  <si>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</si>
  <si>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</si>
  <si>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</si>
  <si>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</si>
  <si>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</si>
  <si>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</si>
  <si>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</si>
  <si>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</si>
  <si>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</si>
  <si>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</si>
  <si>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</si>
  <si>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</si>
  <si>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</si>
  <si>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</si>
  <si>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</si>
  <si>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</si>
  <si>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</si>
  <si>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</si>
  <si>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</si>
  <si>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</si>
  <si>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</si>
  <si>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</si>
  <si>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</si>
  <si>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</si>
  <si>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</si>
  <si>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</si>
  <si>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</si>
  <si>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</si>
  <si>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</si>
  <si>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</si>
  <si>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</si>
  <si>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</si>
  <si>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</si>
  <si>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</si>
  <si>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</si>
  <si>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</si>
  <si>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</si>
  <si>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</si>
  <si>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</si>
  <si>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</si>
  <si>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</si>
  <si>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</si>
  <si>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</si>
  <si>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</si>
  <si>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</si>
  <si>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</si>
  <si>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</si>
  <si>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</si>
  <si>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</si>
  <si>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</si>
  <si>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</si>
  <si>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</si>
  <si>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</si>
  <si>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</si>
  <si>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</si>
  <si>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</si>
  <si>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</si>
  <si>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</si>
  <si>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</si>
  <si>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</si>
  <si>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</si>
  <si>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</si>
  <si>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</si>
  <si>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</si>
  <si>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</si>
  <si>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</si>
  <si>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</si>
  <si>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</si>
  <si>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</si>
  <si>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</si>
  <si>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</si>
  <si>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</si>
  <si>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</si>
  <si>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</si>
  <si>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</si>
  <si>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</si>
  <si>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</si>
  <si>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</si>
  <si>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</si>
  <si>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</si>
  <si>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</si>
  <si>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</si>
  <si>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</si>
  <si>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</si>
  <si>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</si>
  <si>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</si>
  <si>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</si>
  <si>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</si>
  <si>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</si>
  <si>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</si>
  <si>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</si>
  <si>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</si>
  <si>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</si>
  <si>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</si>
  <si>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</si>
  <si>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</si>
  <si>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</si>
  <si>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</si>
  <si>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</si>
  <si>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</si>
  <si>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</si>
  <si>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</si>
  <si>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</si>
  <si>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</si>
  <si>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</si>
  <si>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</si>
  <si>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</si>
  <si>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</si>
  <si>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</si>
  <si>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</si>
  <si>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</si>
  <si>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</si>
  <si>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</si>
  <si>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</si>
  <si>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</si>
  <si>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</si>
  <si>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</si>
  <si>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</si>
  <si>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</si>
  <si>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</si>
  <si>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</si>
  <si>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</si>
  <si>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</si>
  <si>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</si>
  <si>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</si>
  <si>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</si>
  <si>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</si>
  <si>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</si>
  <si>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</si>
  <si>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</si>
  <si>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</si>
  <si>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</si>
  <si>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</si>
  <si>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</si>
  <si>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</si>
  <si>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</si>
  <si>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</si>
  <si>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</si>
  <si>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</si>
  <si>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</si>
  <si>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</si>
  <si>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</si>
  <si>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</si>
  <si>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</si>
  <si>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</si>
  <si>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</si>
  <si>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</si>
  <si>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</si>
  <si>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</si>
  <si>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</si>
  <si>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</si>
  <si>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</si>
  <si>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</si>
  <si>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</si>
  <si>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</si>
  <si>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</si>
  <si>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</si>
  <si>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</si>
  <si>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</si>
  <si>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</si>
  <si>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</si>
  <si>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</si>
  <si>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</si>
  <si>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</si>
  <si>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</si>
  <si>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</si>
  <si>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</si>
  <si>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</si>
  <si>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</si>
  <si>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</si>
  <si>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</si>
  <si>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</si>
  <si>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</si>
  <si>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</si>
  <si>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</si>
  <si>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</si>
  <si>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</si>
  <si>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</si>
  <si>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</si>
  <si>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</si>
  <si>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</si>
  <si>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</si>
  <si>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</si>
  <si>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</si>
  <si>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</si>
  <si>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</si>
  <si>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</si>
  <si>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</si>
  <si>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</si>
  <si>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</si>
  <si>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</si>
  <si>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</si>
  <si>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</si>
  <si>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</si>
  <si>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</si>
  <si>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</si>
  <si>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</si>
  <si>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</si>
  <si>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</si>
  <si>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</si>
  <si>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</si>
  <si>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</si>
  <si>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</si>
  <si>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</si>
  <si>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</si>
  <si>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</si>
  <si>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</si>
  <si>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</si>
  <si>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</si>
  <si>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</si>
  <si>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</si>
  <si>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</si>
  <si>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</si>
  <si>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</si>
  <si>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</si>
  <si>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</si>
  <si>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</si>
  <si>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</si>
  <si>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</si>
  <si>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</si>
  <si>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</si>
  <si>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</si>
  <si>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</si>
  <si>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</si>
  <si>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</si>
  <si>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</si>
  <si>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</si>
  <si>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</si>
  <si>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</si>
  <si>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</si>
  <si>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</si>
  <si>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</si>
  <si>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</si>
  <si>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</si>
  <si>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</si>
  <si>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</si>
  <si>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</si>
  <si>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</si>
  <si>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</si>
  <si>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</si>
  <si>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</si>
  <si>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</si>
  <si>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</si>
  <si>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</si>
  <si>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</si>
  <si>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</si>
  <si>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</si>
  <si>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</si>
  <si>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</si>
  <si>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</si>
  <si>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</si>
  <si>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</si>
  <si>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</si>
  <si>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</si>
  <si>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</si>
  <si>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</si>
  <si>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</si>
  <si>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</si>
  <si>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</si>
  <si>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</si>
  <si>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</si>
  <si>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</si>
  <si>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</si>
  <si>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</si>
  <si>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</si>
  <si>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</si>
  <si>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</si>
  <si>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</si>
  <si>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</si>
  <si>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</si>
  <si>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</si>
  <si>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</si>
  <si>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</si>
  <si>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</si>
  <si>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</si>
  <si>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</si>
  <si>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</si>
  <si>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</si>
  <si>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</si>
  <si>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</si>
  <si>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</si>
  <si>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</si>
  <si>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</si>
  <si>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</si>
  <si>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</si>
  <si>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</si>
  <si>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</si>
  <si>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</si>
  <si>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</si>
  <si>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</si>
  <si>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</si>
  <si>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</si>
  <si>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</si>
  <si>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</si>
  <si>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</si>
  <si>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</si>
  <si>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</si>
  <si>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</si>
  <si>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</si>
  <si>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</si>
  <si>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</si>
  <si>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</si>
  <si>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</si>
  <si>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</si>
  <si>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</si>
  <si>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</si>
  <si>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</si>
  <si>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</si>
  <si>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</si>
  <si>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</si>
  <si>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</si>
  <si>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</si>
  <si>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</si>
  <si>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</si>
  <si>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</si>
  <si>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</si>
  <si>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</si>
  <si>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</si>
  <si>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</si>
  <si>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</si>
  <si>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</si>
  <si>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</si>
  <si>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</si>
  <si>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</si>
  <si>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</si>
  <si>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</si>
  <si>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</si>
  <si>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</si>
  <si>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</si>
  <si>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</si>
  <si>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</si>
  <si>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</si>
  <si>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</si>
  <si>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</si>
  <si>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</si>
  <si>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</si>
  <si>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</si>
  <si>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</si>
  <si>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</si>
  <si>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</si>
  <si>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</si>
  <si>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</si>
  <si>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</si>
  <si>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</si>
  <si>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</si>
  <si>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</si>
  <si>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</si>
  <si>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</si>
  <si>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</si>
  <si>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</si>
  <si>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</si>
  <si>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</si>
  <si>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</si>
  <si>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</si>
  <si>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</si>
  <si>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</si>
  <si>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</si>
  <si>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</si>
  <si>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</si>
  <si>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</si>
  <si>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</si>
  <si>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</si>
  <si>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</si>
  <si>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</si>
  <si>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</si>
  <si>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</si>
  <si>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</si>
  <si>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</si>
  <si>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</si>
  <si>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</si>
  <si>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</si>
  <si>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</si>
  <si>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</si>
  <si>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</si>
  <si>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</si>
  <si>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</si>
  <si>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</si>
  <si>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</si>
  <si>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</si>
  <si>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</si>
  <si>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</si>
  <si>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</si>
  <si>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</si>
  <si>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</si>
  <si>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</si>
  <si>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</si>
  <si>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</si>
  <si>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</si>
  <si>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</si>
  <si>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</si>
  <si>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</si>
  <si>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</si>
  <si>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</si>
  <si>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</si>
  <si>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</si>
  <si>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</si>
  <si>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</si>
  <si>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</si>
  <si>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</si>
  <si>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</si>
  <si>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</si>
  <si>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</si>
  <si>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</si>
  <si>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</si>
  <si>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</si>
  <si>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</si>
  <si>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</si>
  <si>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</si>
  <si>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</si>
  <si>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</si>
  <si>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</si>
  <si>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</si>
  <si>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</si>
  <si>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</si>
  <si>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</si>
  <si>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</si>
  <si>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</si>
  <si>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</si>
  <si>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</si>
  <si>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</si>
  <si>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</si>
  <si>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</si>
  <si>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</si>
  <si>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</si>
  <si>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</si>
  <si>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</si>
  <si>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</si>
  <si>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</si>
  <si>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</si>
  <si>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</si>
  <si>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</si>
  <si>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</si>
  <si>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</si>
  <si>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</si>
  <si>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</si>
  <si>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</si>
  <si>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</si>
  <si>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</si>
  <si>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</si>
  <si>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</si>
  <si>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</si>
  <si>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</si>
  <si>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</si>
  <si>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</si>
  <si>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</si>
  <si>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</si>
  <si>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</si>
  <si>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</si>
  <si>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</si>
  <si>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</si>
  <si>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</si>
  <si>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</si>
  <si>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</si>
  <si>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</si>
  <si>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</si>
  <si>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</si>
  <si>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</si>
  <si>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</si>
  <si>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</si>
  <si>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</si>
  <si>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</si>
  <si>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</si>
  <si>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</si>
  <si>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</si>
  <si>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</si>
  <si>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</si>
  <si>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</si>
  <si>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</si>
  <si>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</si>
  <si>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</si>
  <si>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</si>
  <si>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</si>
  <si>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</si>
  <si>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</si>
  <si>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</si>
  <si>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</si>
  <si>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</si>
  <si>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</si>
  <si>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</si>
  <si>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</si>
  <si>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</si>
  <si>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</si>
  <si>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</si>
  <si>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</si>
  <si>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</si>
  <si>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</si>
  <si>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</si>
  <si>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</si>
  <si>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</si>
  <si>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</si>
  <si>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</si>
  <si>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</si>
  <si>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</si>
  <si>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</si>
  <si>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</si>
  <si>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</si>
  <si>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</si>
  <si>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</si>
  <si>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</si>
  <si>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</si>
  <si>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</si>
  <si>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</si>
  <si>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</si>
  <si>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</si>
  <si>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</si>
  <si>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</si>
  <si>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</si>
  <si>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</si>
  <si>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</si>
  <si>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</si>
  <si>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</si>
  <si>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</si>
  <si>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</si>
  <si>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</si>
  <si>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</si>
  <si>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</si>
  <si>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</si>
  <si>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</si>
  <si>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</si>
  <si>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</si>
  <si>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</si>
  <si>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</si>
  <si>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</si>
  <si>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</si>
  <si>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</si>
  <si>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</si>
  <si>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</si>
  <si>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</si>
  <si>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</si>
  <si>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</si>
  <si>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</si>
  <si>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</si>
  <si>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</si>
  <si>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</si>
  <si>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</si>
  <si>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</si>
  <si>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</si>
  <si>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</si>
  <si>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</si>
  <si>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</si>
  <si>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</si>
  <si>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</si>
  <si>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</si>
  <si>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</si>
  <si>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</si>
  <si>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</si>
  <si>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</si>
  <si>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</si>
  <si>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</si>
  <si>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</si>
  <si>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</si>
  <si>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</si>
  <si>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</si>
  <si>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</si>
  <si>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</si>
  <si>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</si>
  <si>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</si>
  <si>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</si>
  <si>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</si>
  <si>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</si>
  <si>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</si>
  <si>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</si>
  <si>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</si>
  <si>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</si>
  <si>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</si>
  <si>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</si>
  <si>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</si>
  <si>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</si>
  <si>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</si>
  <si>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</si>
  <si>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</si>
  <si>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</si>
  <si>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</si>
  <si>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</si>
  <si>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</si>
  <si>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</si>
  <si>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</si>
  <si>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</si>
  <si>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</si>
  <si>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</si>
  <si>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</si>
  <si>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</si>
  <si>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</si>
  <si>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</si>
  <si>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</si>
  <si>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</si>
  <si>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</si>
  <si>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</si>
  <si>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</si>
  <si>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</si>
  <si>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</si>
  <si>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</si>
  <si>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</si>
  <si>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</si>
  <si>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</si>
  <si>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</si>
  <si>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</si>
  <si>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</si>
  <si>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</si>
  <si>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</si>
  <si>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</si>
  <si>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</si>
  <si>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</si>
  <si>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</si>
  <si>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</si>
  <si>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</si>
  <si>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</si>
  <si>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</si>
  <si>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</si>
  <si>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</si>
  <si>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</si>
  <si>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</si>
  <si>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</si>
  <si>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</si>
  <si>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</si>
  <si>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</si>
  <si>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</si>
  <si>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</si>
  <si>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</si>
  <si>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</si>
  <si>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</si>
  <si>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</si>
  <si>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</si>
  <si>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</si>
  <si>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</si>
  <si>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</si>
  <si>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</si>
  <si>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</si>
  <si>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</si>
  <si>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</si>
  <si>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</si>
  <si>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</si>
  <si>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</si>
  <si>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</si>
  <si>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</si>
  <si>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</si>
  <si>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</si>
  <si>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</si>
  <si>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</si>
  <si>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</si>
  <si>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</si>
  <si>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</si>
  <si>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</si>
  <si>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</si>
  <si>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</si>
  <si>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</si>
  <si>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</si>
  <si>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</si>
  <si>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</si>
  <si>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</si>
  <si>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</si>
  <si>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</si>
  <si>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</si>
  <si>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</si>
  <si>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</si>
  <si>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</si>
  <si>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</si>
  <si>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</si>
  <si>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</si>
  <si>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</si>
  <si>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</si>
  <si>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</si>
  <si>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</si>
  <si>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</si>
  <si>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</si>
  <si>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</si>
  <si>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</si>
  <si>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</si>
  <si>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</si>
  <si>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</si>
  <si>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</si>
  <si>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</si>
  <si>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</si>
  <si>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</si>
  <si>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</si>
  <si>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</si>
  <si>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</si>
  <si>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</si>
  <si>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</si>
  <si>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</si>
  <si>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</si>
  <si>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</si>
  <si>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</si>
  <si>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</si>
  <si>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</si>
  <si>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</si>
  <si>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</si>
  <si>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</si>
  <si>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</si>
  <si>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</si>
  <si>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</si>
  <si>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</si>
  <si>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</si>
  <si>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</si>
  <si>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</si>
  <si>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</si>
  <si>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</si>
  <si>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</si>
  <si>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</si>
  <si>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</si>
  <si>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</si>
  <si>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</si>
  <si>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</si>
  <si>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</si>
  <si>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</si>
  <si>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</si>
  <si>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</si>
  <si>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</si>
  <si>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</si>
  <si>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</si>
  <si>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</si>
  <si>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</si>
  <si>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</si>
  <si>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</si>
  <si>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</si>
  <si>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</si>
  <si>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</si>
  <si>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</si>
  <si>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</si>
  <si>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</si>
  <si>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</si>
  <si>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</si>
  <si>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</si>
  <si>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</si>
  <si>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</si>
  <si>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</si>
  <si>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</si>
  <si>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</si>
  <si>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</si>
  <si>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</si>
  <si>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</si>
  <si>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</si>
  <si>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</si>
  <si>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</si>
  <si>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</si>
  <si>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</si>
  <si>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</si>
  <si>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</si>
  <si>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</si>
  <si>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</si>
  <si>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</si>
  <si>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</si>
  <si>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</si>
  <si>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</si>
  <si>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</si>
  <si>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</si>
  <si>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</si>
  <si>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</si>
  <si>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</si>
  <si>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</si>
  <si>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</si>
  <si>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</si>
  <si>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</si>
  <si>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</si>
  <si>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</si>
  <si>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</si>
  <si>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</si>
  <si>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</si>
  <si>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</si>
  <si>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</si>
  <si>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</si>
  <si>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</si>
  <si>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</si>
  <si>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</si>
  <si>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</si>
  <si>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</si>
  <si>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</si>
  <si>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</si>
  <si>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</si>
  <si>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</si>
  <si>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</si>
  <si>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</si>
  <si>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</si>
  <si>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</si>
  <si>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</si>
  <si>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</si>
  <si>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</si>
  <si>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</si>
  <si>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</si>
  <si>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</si>
  <si>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</si>
  <si>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</si>
  <si>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</si>
  <si>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</si>
  <si>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</si>
  <si>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</si>
  <si>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</si>
  <si>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</si>
  <si>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</si>
  <si>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</si>
  <si>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</si>
  <si>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</si>
  <si>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</si>
  <si>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</si>
  <si>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</si>
  <si>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</si>
  <si>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</si>
  <si>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</si>
  <si>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</si>
  <si>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</si>
  <si>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</si>
  <si>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</si>
  <si>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</si>
  <si>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</si>
  <si>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</si>
  <si>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</si>
  <si>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</si>
  <si>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</si>
  <si>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</si>
  <si>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</si>
  <si>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</si>
  <si>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</si>
  <si>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</si>
  <si>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</si>
  <si>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</si>
  <si>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</si>
  <si>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</si>
  <si>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</si>
  <si>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</si>
  <si>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</si>
  <si>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</si>
  <si>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</si>
  <si>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</si>
  <si>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</si>
  <si>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</si>
  <si>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</si>
  <si>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</si>
  <si>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</si>
  <si>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</si>
  <si>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</si>
  <si>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</si>
  <si>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</si>
  <si>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</si>
  <si>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</si>
  <si>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</si>
  <si>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</si>
  <si>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</si>
  <si>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</si>
  <si>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</si>
  <si>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</si>
  <si>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</si>
  <si>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</si>
  <si>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</si>
  <si>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</si>
  <si>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</si>
  <si>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</si>
  <si>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</si>
  <si>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</si>
  <si>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</si>
  <si>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</si>
  <si>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</si>
  <si>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</si>
  <si>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</si>
  <si>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</si>
  <si>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</si>
  <si>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</si>
  <si>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</si>
  <si>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</si>
  <si>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</si>
  <si>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</si>
  <si>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</si>
  <si>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</si>
  <si>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</si>
  <si>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</si>
  <si>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</si>
  <si>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</si>
  <si>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</si>
  <si>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</si>
  <si>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</si>
  <si>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</si>
  <si>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</si>
  <si>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</si>
  <si>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</si>
  <si>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</si>
  <si>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</si>
  <si>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</si>
  <si>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</si>
  <si>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</si>
  <si>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</si>
  <si>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</si>
  <si>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</si>
  <si>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</si>
  <si>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</si>
  <si>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</si>
  <si>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</si>
  <si>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</si>
  <si>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</si>
  <si>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</si>
  <si>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</si>
  <si>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</si>
  <si>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</si>
  <si>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</si>
  <si>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</si>
  <si>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</si>
  <si>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</si>
  <si>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</si>
  <si>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</si>
  <si>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</si>
  <si>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</si>
  <si>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</si>
  <si>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</si>
  <si>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</si>
  <si>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</si>
  <si>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</si>
  <si>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</si>
  <si>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</si>
  <si>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</si>
  <si>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</si>
  <si>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</si>
  <si>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</si>
  <si>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</si>
  <si>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</si>
  <si>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</si>
  <si>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</si>
  <si>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</si>
  <si>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</si>
  <si>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</si>
  <si>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</si>
  <si>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</si>
  <si>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</si>
  <si>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</si>
  <si>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</si>
  <si>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</si>
  <si>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</si>
  <si>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</si>
  <si>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</si>
  <si>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</si>
  <si>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</si>
  <si>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</si>
  <si>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</si>
  <si>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</si>
  <si>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</si>
  <si>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</si>
  <si>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</si>
  <si>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</si>
  <si>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</si>
  <si>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</si>
  <si>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</si>
  <si>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</si>
  <si>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</si>
  <si>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</si>
  <si>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</si>
  <si>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</si>
  <si>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</si>
  <si>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</si>
  <si>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</si>
  <si>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</si>
  <si>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</si>
  <si>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</si>
  <si>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</si>
  <si>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</si>
  <si>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</si>
  <si>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</si>
  <si>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</si>
  <si>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</si>
  <si>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</si>
  <si>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</si>
  <si>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</si>
  <si>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</si>
  <si>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</si>
  <si>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</si>
  <si>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</si>
  <si>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</si>
  <si>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</si>
  <si>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</si>
  <si>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</si>
  <si>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</si>
  <si>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</si>
  <si>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</si>
  <si>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</si>
  <si>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</si>
  <si>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</si>
  <si>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</si>
  <si>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</si>
  <si>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</si>
  <si>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</si>
  <si>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</si>
  <si>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</si>
  <si>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</si>
  <si>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</si>
  <si>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</si>
  <si>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</si>
  <si>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</si>
  <si>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</si>
  <si>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</si>
  <si>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</si>
  <si>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</si>
  <si>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</si>
  <si>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</si>
  <si>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</si>
  <si>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</si>
  <si>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</si>
  <si>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</si>
  <si>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</si>
  <si>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</si>
  <si>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</si>
  <si>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</si>
  <si>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</si>
  <si>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</si>
  <si>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</si>
  <si>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</si>
  <si>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</si>
  <si>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</si>
  <si>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</si>
  <si>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</si>
  <si>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</si>
  <si>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</si>
  <si>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</si>
  <si>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</si>
  <si>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</si>
  <si>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</si>
  <si>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</si>
  <si>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</si>
  <si>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</si>
  <si>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</si>
  <si>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</si>
  <si>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</si>
  <si>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</si>
  <si>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</si>
  <si>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</si>
  <si>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</si>
  <si>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</si>
  <si>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</si>
  <si>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</si>
  <si>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</si>
  <si>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</si>
  <si>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</si>
  <si>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</si>
  <si>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</si>
  <si>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</si>
  <si>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</si>
  <si>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</si>
  <si>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</si>
  <si>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</si>
  <si>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</si>
  <si>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</si>
  <si>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</si>
  <si>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</si>
  <si>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</si>
  <si>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</si>
  <si>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</si>
  <si>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</si>
  <si>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</si>
  <si>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</si>
  <si>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</si>
  <si>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</si>
  <si>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</si>
  <si>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</si>
  <si>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</si>
  <si>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</si>
  <si>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</si>
  <si>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</si>
  <si>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</si>
  <si>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</si>
  <si>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</si>
  <si>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</si>
  <si>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</si>
  <si>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</si>
  <si>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</si>
  <si>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</si>
  <si>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</si>
  <si>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</si>
  <si>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</si>
  <si>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</si>
  <si>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</si>
  <si>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</si>
  <si>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</si>
  <si>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</si>
  <si>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</si>
  <si>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</si>
  <si>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</si>
  <si>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</si>
  <si>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</si>
  <si>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</si>
  <si>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</si>
  <si>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</si>
  <si>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</si>
  <si>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</si>
  <si>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</si>
  <si>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</si>
  <si>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</si>
  <si>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</si>
  <si>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</si>
  <si>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</si>
  <si>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</si>
  <si>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</si>
  <si>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</si>
  <si>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</si>
  <si>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</si>
  <si>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</si>
  <si>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</si>
  <si>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</si>
  <si>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</si>
  <si>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</si>
  <si>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</si>
  <si>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</si>
  <si>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</si>
  <si>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</si>
  <si>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</si>
  <si>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</si>
  <si>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</si>
  <si>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</si>
  <si>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</si>
  <si>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</si>
  <si>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</si>
  <si>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</si>
  <si>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</si>
  <si>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</si>
  <si>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</si>
  <si>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</si>
  <si>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</si>
  <si>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</si>
  <si>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</si>
  <si>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</si>
  <si>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</si>
  <si>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</si>
  <si>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</si>
  <si>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</si>
  <si>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</si>
  <si>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</si>
  <si>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</si>
  <si>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</si>
  <si>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</si>
  <si>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</si>
  <si>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</si>
  <si>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</si>
  <si>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</si>
  <si>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</si>
  <si>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</si>
  <si>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</si>
  <si>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</si>
  <si>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</si>
  <si>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</si>
  <si>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</si>
  <si>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</si>
  <si>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</si>
  <si>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</si>
  <si>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</si>
  <si>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</si>
  <si>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</si>
  <si>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</si>
  <si>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</si>
  <si>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</si>
  <si>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</si>
  <si>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</si>
  <si>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</si>
  <si>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</si>
  <si>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</si>
  <si>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</si>
  <si>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</si>
  <si>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</si>
  <si>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</si>
  <si>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</si>
  <si>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</si>
  <si>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</si>
  <si>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</si>
  <si>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</si>
  <si>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</si>
  <si>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</si>
  <si>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</si>
  <si>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</si>
  <si>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</si>
  <si>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</si>
  <si>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</si>
  <si>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</si>
  <si>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</si>
  <si>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</si>
  <si>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</si>
  <si>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</si>
  <si>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</si>
  <si>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</si>
  <si>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</si>
  <si>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</si>
  <si>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</si>
  <si>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</si>
  <si>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</si>
  <si>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</si>
  <si>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</si>
  <si>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</si>
  <si>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</si>
  <si>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</si>
  <si>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</si>
  <si>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</si>
  <si>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</si>
  <si>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</si>
  <si>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</si>
  <si>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</si>
  <si>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</si>
  <si>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</si>
  <si>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</si>
  <si>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</si>
  <si>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</si>
  <si>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</si>
  <si>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</si>
  <si>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</si>
  <si>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</si>
  <si>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</si>
  <si>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</si>
  <si>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</si>
  <si>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</si>
  <si>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</si>
  <si>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</si>
  <si>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</si>
  <si>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</si>
  <si>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</si>
  <si>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</si>
  <si>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</si>
  <si>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</si>
  <si>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</si>
  <si>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</si>
  <si>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</si>
  <si>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</si>
  <si>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</si>
  <si>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</si>
  <si>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</si>
  <si>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</si>
  <si>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</si>
  <si>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</si>
  <si>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</si>
  <si>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</si>
  <si>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</si>
  <si>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</si>
  <si>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</si>
  <si>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</si>
  <si>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</si>
  <si>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</si>
  <si>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</si>
  <si>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</si>
  <si>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</si>
  <si>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</si>
  <si>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</si>
  <si>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</si>
  <si>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</si>
  <si>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</si>
  <si>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</si>
  <si>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</si>
  <si>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</si>
  <si>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</si>
  <si>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</si>
  <si>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</si>
  <si>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</si>
  <si>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</si>
  <si>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</si>
  <si>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</si>
  <si>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</si>
  <si>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</si>
  <si>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</si>
  <si>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</si>
  <si>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</si>
  <si>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</si>
  <si>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</si>
  <si>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</si>
  <si>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</si>
  <si>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</si>
  <si>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</si>
  <si>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</si>
  <si>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</si>
  <si>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</si>
  <si>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</si>
  <si>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</si>
  <si>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</si>
  <si>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</si>
  <si>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</si>
  <si>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</si>
  <si>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</si>
  <si>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</si>
  <si>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</si>
  <si>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</si>
  <si>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</si>
  <si>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</si>
  <si>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</si>
  <si>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</si>
  <si>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</si>
  <si>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</si>
  <si>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</si>
  <si>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</si>
  <si>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</si>
  <si>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</si>
  <si>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</si>
  <si>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</si>
  <si>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</si>
  <si>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</si>
  <si>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</si>
  <si>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</si>
  <si>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</si>
  <si>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</si>
  <si>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</si>
  <si>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</si>
  <si>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</si>
  <si>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</si>
  <si>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</si>
  <si>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</si>
  <si>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</si>
  <si>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</si>
  <si>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</si>
  <si>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</si>
  <si>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</si>
  <si>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</si>
  <si>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</si>
  <si>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</si>
  <si>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</si>
  <si>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</si>
  <si>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</si>
  <si>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</si>
  <si>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</si>
  <si>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</si>
  <si>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</si>
  <si>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</si>
  <si>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</si>
  <si>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</si>
  <si>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</si>
  <si>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</si>
  <si>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</si>
  <si>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</si>
  <si>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</si>
  <si>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</si>
  <si>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</si>
  <si>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</si>
  <si>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</si>
  <si>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</si>
  <si>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</si>
  <si>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</si>
  <si>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</si>
  <si>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</si>
  <si>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</si>
  <si>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</si>
  <si>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</si>
  <si>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</si>
  <si>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</si>
  <si>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</si>
  <si>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</si>
  <si>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</si>
  <si>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</si>
  <si>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</si>
  <si>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</si>
  <si>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</si>
  <si>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</si>
  <si>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</si>
  <si>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</si>
  <si>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</si>
  <si>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</si>
  <si>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</si>
  <si>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</si>
  <si>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</si>
  <si>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</si>
  <si>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</si>
  <si>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</si>
  <si>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</si>
  <si>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</si>
  <si>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</si>
  <si>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</si>
  <si>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</si>
  <si>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</si>
  <si>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</si>
  <si>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</si>
  <si>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</si>
  <si>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</si>
  <si>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</si>
  <si>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</si>
  <si>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</si>
  <si>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</si>
  <si>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</si>
  <si>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</si>
  <si>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</si>
  <si>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</si>
  <si>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</si>
  <si>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</si>
  <si>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</si>
  <si>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</si>
  <si>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</si>
  <si>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</si>
  <si>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</si>
  <si>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</si>
  <si>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</si>
  <si>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</si>
  <si>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</si>
  <si>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</si>
  <si>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</si>
  <si>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</si>
  <si>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</si>
  <si>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</si>
  <si>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</si>
  <si>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</si>
  <si>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</si>
  <si>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</si>
  <si>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</si>
  <si>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</si>
  <si>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</si>
  <si>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</si>
  <si>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</si>
  <si>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</si>
  <si>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</si>
  <si>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</si>
  <si>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</si>
  <si>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</si>
  <si>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</si>
  <si>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</si>
  <si>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</si>
  <si>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</si>
  <si>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</si>
  <si>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</si>
  <si>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</si>
  <si>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</si>
  <si>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</si>
  <si>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</si>
  <si>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</si>
  <si>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</si>
  <si>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</si>
  <si>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</si>
  <si>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</si>
  <si>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</si>
  <si>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</si>
  <si>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</si>
  <si>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</si>
  <si>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</si>
  <si>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</si>
  <si>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</si>
  <si>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</si>
  <si>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</si>
  <si>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</si>
  <si>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</si>
  <si>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</si>
  <si>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</si>
  <si>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</si>
  <si>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</si>
  <si>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</si>
  <si>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</si>
  <si>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</si>
  <si>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</si>
  <si>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</si>
  <si>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</si>
  <si>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</si>
  <si>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</si>
  <si>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</si>
  <si>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</si>
  <si>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</si>
  <si>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</si>
  <si>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</si>
  <si>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</si>
  <si>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</si>
  <si>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</si>
  <si>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</si>
  <si>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</si>
  <si>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</si>
  <si>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</si>
  <si>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</si>
  <si>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</si>
  <si>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</si>
  <si>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</si>
  <si>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</si>
  <si>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</si>
  <si>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</si>
  <si>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</si>
  <si>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</si>
  <si>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</si>
  <si>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</si>
  <si>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</si>
  <si>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</si>
  <si>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</si>
  <si>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</si>
  <si>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</si>
  <si>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</si>
  <si>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</si>
  <si>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</si>
  <si>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</si>
  <si>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</si>
  <si>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</si>
  <si>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</si>
  <si>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</si>
  <si>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</si>
  <si>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</si>
  <si>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</si>
  <si>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</si>
  <si>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</si>
  <si>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</si>
  <si>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</si>
  <si>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</si>
  <si>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</si>
  <si>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</si>
  <si>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</si>
  <si>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</si>
  <si>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</si>
  <si>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</si>
  <si>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</si>
  <si>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</si>
  <si>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</si>
  <si>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</si>
  <si>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</si>
  <si>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</si>
  <si>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</si>
  <si>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</si>
  <si>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</si>
  <si>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</si>
  <si>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</si>
  <si>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</si>
  <si>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</si>
  <si>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</si>
  <si>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</si>
  <si>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</si>
  <si>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</si>
  <si>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</si>
  <si>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</si>
  <si>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</si>
  <si>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</si>
  <si>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</si>
  <si>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</si>
  <si>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</si>
  <si>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</si>
  <si>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</si>
  <si>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</si>
  <si>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</si>
  <si>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</si>
  <si>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</si>
  <si>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</si>
  <si>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</si>
  <si>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</si>
  <si>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</si>
  <si>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</si>
  <si>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</si>
  <si>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</si>
  <si>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</si>
  <si>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</si>
  <si>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</si>
  <si>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</si>
  <si>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</si>
  <si>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</si>
  <si>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</si>
  <si>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</si>
  <si>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</si>
  <si>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</si>
  <si>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</si>
  <si>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</si>
  <si>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</si>
  <si>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</si>
  <si>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</si>
  <si>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</si>
  <si>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</si>
  <si>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</si>
  <si>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</si>
  <si>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</si>
  <si>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</si>
  <si>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</si>
  <si>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</si>
  <si>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</si>
  <si>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</si>
  <si>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</si>
  <si>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</si>
  <si>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</si>
  <si>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</si>
  <si>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</si>
  <si>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</si>
  <si>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</si>
  <si>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</si>
  <si>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</si>
  <si>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</si>
  <si>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</si>
  <si>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</si>
  <si>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</si>
  <si>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</si>
  <si>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</si>
  <si>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</si>
  <si>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</si>
  <si>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</si>
  <si>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</si>
  <si>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</si>
  <si>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</si>
  <si>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</si>
  <si>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</si>
  <si>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</si>
  <si>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</si>
  <si>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</si>
  <si>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</si>
  <si>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</si>
  <si>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</si>
  <si>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</si>
  <si>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</si>
  <si>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</si>
  <si>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</si>
  <si>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</si>
  <si>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</si>
  <si>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</si>
  <si>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</si>
  <si>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</si>
  <si>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</si>
  <si>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</si>
  <si>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</si>
  <si>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</si>
  <si>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</si>
  <si>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</si>
  <si>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</si>
  <si>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</si>
  <si>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</si>
  <si>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</si>
  <si>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</si>
  <si>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</si>
  <si>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</si>
  <si>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</si>
  <si>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</si>
  <si>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</si>
  <si>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</si>
  <si>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</si>
  <si>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</si>
  <si>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</si>
  <si>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</si>
  <si>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</si>
  <si>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</si>
  <si>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</si>
  <si>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</si>
  <si>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</si>
  <si>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</si>
  <si>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</si>
  <si>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</si>
  <si>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</si>
  <si>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</si>
  <si>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</si>
  <si>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</si>
  <si>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</si>
  <si>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</si>
  <si>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</si>
  <si>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</si>
  <si>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</si>
  <si>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</si>
  <si>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</si>
  <si>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</si>
  <si>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</si>
  <si>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</si>
  <si>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</si>
  <si>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</si>
  <si>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</si>
  <si>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</si>
  <si>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</si>
  <si>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</si>
  <si>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</si>
  <si>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</si>
  <si>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</si>
  <si>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</si>
  <si>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</si>
  <si>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</si>
  <si>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</si>
  <si>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</si>
  <si>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</si>
  <si>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</si>
  <si>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</si>
  <si>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</si>
  <si>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</si>
  <si>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</si>
  <si>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</si>
  <si>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</si>
  <si>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</si>
  <si>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</si>
  <si>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</si>
  <si>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</si>
  <si>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</si>
  <si>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</si>
  <si>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</si>
  <si>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</si>
  <si>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</si>
  <si>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</si>
  <si>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</si>
  <si>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</si>
  <si>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</si>
  <si>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</si>
  <si>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</si>
  <si>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</si>
  <si>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</si>
  <si>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</si>
  <si>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</si>
  <si>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</si>
  <si>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</si>
  <si>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</si>
  <si>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</si>
  <si>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</si>
  <si>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</si>
  <si>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</si>
  <si>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</si>
  <si>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</si>
  <si>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</si>
  <si>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</si>
  <si>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</si>
  <si>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</si>
  <si>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</si>
  <si>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</si>
  <si>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</si>
  <si>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</si>
  <si>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</si>
  <si>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</si>
  <si>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</si>
  <si>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</si>
  <si>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</si>
  <si>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</si>
  <si>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</si>
  <si>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</si>
  <si>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</si>
  <si>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</si>
  <si>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</si>
  <si>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</si>
  <si>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</si>
  <si>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</si>
  <si>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</si>
  <si>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</si>
  <si>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</si>
  <si>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</si>
  <si>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</si>
  <si>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</si>
  <si>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</si>
  <si>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</si>
  <si>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</si>
  <si>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</si>
  <si>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</si>
  <si>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</si>
  <si>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</si>
  <si>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</si>
  <si>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</si>
  <si>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</si>
  <si>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</si>
  <si>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</si>
  <si>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</si>
  <si>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</si>
  <si>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</si>
  <si>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</si>
  <si>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</si>
  <si>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</si>
  <si>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</si>
  <si>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</si>
  <si>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</si>
  <si>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</si>
  <si>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</si>
  <si>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</si>
  <si>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</si>
  <si>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</si>
  <si>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</si>
  <si>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</si>
  <si>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</si>
  <si>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</si>
  <si>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</si>
  <si>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</si>
  <si>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</si>
  <si>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</si>
  <si>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</si>
  <si>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</si>
  <si>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</si>
  <si>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</si>
  <si>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</si>
  <si>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</si>
  <si>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</si>
  <si>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</si>
  <si>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</si>
  <si>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</si>
  <si>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</si>
  <si>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</si>
  <si>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</si>
  <si>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</si>
  <si>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</si>
  <si>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</si>
  <si>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</si>
  <si>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</si>
  <si>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</si>
  <si>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</si>
  <si>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</si>
  <si>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</si>
  <si>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</si>
  <si>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</si>
  <si>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</si>
  <si>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</si>
  <si>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</si>
  <si>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</si>
  <si>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</si>
  <si>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</si>
  <si>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</si>
  <si>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</si>
  <si>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</si>
  <si>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</si>
  <si>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</si>
  <si>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</si>
  <si>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</si>
  <si>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</si>
  <si>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</si>
  <si>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</si>
  <si>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</si>
  <si>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</si>
  <si>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</si>
  <si>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</si>
  <si>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</si>
  <si>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</si>
  <si>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</si>
  <si>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</si>
  <si>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</si>
  <si>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</si>
  <si>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</si>
  <si>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</si>
  <si>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</si>
  <si>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</si>
  <si>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</si>
  <si>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</si>
  <si>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</si>
  <si>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</si>
  <si>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</si>
  <si>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</si>
  <si>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</si>
  <si>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</si>
  <si>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</si>
  <si>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</si>
  <si>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</si>
  <si>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</si>
  <si>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</si>
  <si>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</si>
  <si>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</si>
  <si>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</si>
  <si>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</si>
  <si>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</si>
  <si>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</si>
  <si>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</si>
  <si>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</si>
  <si>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</si>
  <si>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</si>
  <si>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</si>
  <si>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</si>
  <si>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</si>
  <si>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</si>
  <si>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</si>
  <si>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</si>
  <si>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</si>
  <si>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</si>
  <si>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</si>
  <si>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</si>
  <si>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</si>
  <si>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</si>
  <si>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</si>
  <si>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</si>
  <si>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</si>
  <si>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</si>
  <si>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</si>
  <si>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</si>
  <si>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</si>
  <si>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</si>
  <si>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</si>
  <si>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</si>
  <si>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</si>
  <si>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</si>
  <si>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</si>
  <si>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</si>
  <si>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</si>
  <si>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</si>
  <si>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</si>
  <si>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</si>
  <si>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</si>
  <si>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</si>
  <si>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</si>
  <si>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</si>
  <si>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</si>
  <si>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</si>
  <si>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</si>
  <si>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</si>
  <si>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</si>
  <si>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</si>
  <si>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</si>
  <si>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</si>
  <si>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</si>
  <si>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</si>
  <si>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</si>
  <si>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</si>
  <si>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</si>
  <si>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</si>
  <si>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</si>
  <si>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</si>
  <si>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</si>
  <si>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</si>
  <si>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</si>
  <si>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</si>
  <si>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</si>
  <si>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</si>
  <si>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</si>
  <si>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</si>
  <si>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</si>
  <si>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</si>
  <si>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</si>
  <si>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</si>
  <si>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</si>
  <si>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</si>
  <si>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</si>
  <si>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</si>
  <si>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</si>
  <si>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</si>
  <si>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</si>
  <si>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</si>
  <si>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</si>
  <si>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</si>
  <si>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</si>
  <si>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</si>
  <si>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</si>
  <si>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</si>
  <si>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</si>
  <si>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</si>
  <si>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</si>
  <si>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</si>
  <si>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</si>
  <si>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</si>
  <si>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</si>
  <si>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</si>
  <si>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</si>
  <si>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</si>
  <si>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</si>
  <si>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</si>
  <si>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</si>
  <si>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</si>
  <si>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</si>
  <si>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</si>
  <si>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</si>
  <si>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</si>
  <si>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</si>
  <si>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</si>
  <si>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</si>
  <si>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</si>
  <si>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</si>
  <si>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</si>
  <si>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</si>
  <si>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</si>
  <si>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</si>
  <si>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</si>
  <si>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</si>
  <si>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</si>
  <si>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</si>
  <si>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</si>
  <si>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</si>
  <si>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</si>
  <si>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</si>
  <si>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</si>
  <si>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</si>
  <si>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</si>
  <si>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</si>
  <si>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</si>
  <si>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</si>
  <si>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</si>
  <si>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</si>
  <si>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</si>
  <si>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</si>
  <si>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</si>
  <si>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</si>
  <si>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</si>
  <si>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</si>
  <si>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</si>
  <si>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</si>
  <si>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</si>
  <si>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</si>
  <si>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</si>
  <si>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</si>
  <si>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</si>
  <si>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</si>
  <si>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</si>
  <si>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</si>
  <si>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</si>
  <si>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</si>
  <si>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</si>
  <si>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</si>
  <si>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</si>
  <si>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</si>
  <si>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</si>
  <si>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</si>
  <si>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</si>
  <si>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</si>
  <si>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</si>
  <si>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</si>
  <si>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</si>
  <si>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</si>
  <si>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</si>
  <si>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</si>
  <si>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</si>
  <si>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</si>
  <si>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</si>
  <si>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</si>
  <si>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</si>
  <si>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</si>
  <si>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</si>
  <si>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</si>
  <si>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</si>
  <si>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</si>
  <si>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</si>
  <si>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</si>
  <si>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</si>
  <si>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</si>
  <si>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</si>
  <si>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</si>
  <si>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</si>
  <si>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</si>
  <si>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</si>
  <si>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</si>
  <si>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</si>
  <si>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</si>
  <si>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</si>
  <si>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</si>
  <si>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</si>
  <si>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</si>
  <si>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</si>
  <si>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</si>
  <si>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</si>
  <si>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</si>
  <si>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</si>
  <si>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</si>
  <si>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</si>
  <si>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</si>
  <si>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</si>
  <si>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</si>
  <si>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</si>
  <si>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</si>
  <si>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</si>
  <si>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</si>
  <si>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</si>
  <si>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</si>
  <si>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</si>
  <si>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</si>
  <si>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</si>
  <si>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</si>
  <si>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</si>
  <si>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</si>
  <si>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</si>
  <si>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</si>
  <si>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</si>
  <si>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</si>
  <si>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</si>
  <si>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</si>
  <si>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</si>
  <si>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</si>
  <si>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</si>
  <si>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</si>
  <si>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</si>
  <si>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</si>
  <si>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</si>
  <si>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</si>
  <si>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</si>
  <si>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</si>
  <si>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</si>
  <si>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</si>
  <si>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</si>
  <si>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</si>
  <si>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</si>
  <si>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</si>
  <si>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</si>
  <si>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</si>
  <si>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</si>
  <si>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</si>
  <si>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</si>
  <si>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</si>
  <si>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</si>
  <si>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</si>
  <si>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</si>
  <si>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</si>
  <si>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</si>
  <si>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</si>
  <si>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</si>
  <si>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</si>
  <si>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</si>
  <si>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</si>
  <si>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</si>
  <si>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</si>
  <si>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</si>
  <si>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</si>
  <si>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</si>
  <si>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</si>
  <si>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</si>
  <si>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</si>
  <si>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</si>
  <si>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</si>
  <si>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</si>
  <si>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</si>
  <si>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</si>
  <si>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</si>
  <si>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</si>
  <si>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</si>
  <si>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</si>
  <si>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</si>
  <si>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</si>
  <si>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</si>
  <si>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</si>
  <si>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</si>
  <si>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</si>
  <si>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</si>
  <si>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</si>
  <si>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</si>
  <si>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</si>
  <si>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</si>
  <si>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</si>
  <si>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</si>
  <si>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</si>
  <si>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</si>
  <si>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</si>
  <si>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</si>
  <si>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</si>
  <si>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</si>
  <si>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</si>
  <si>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</si>
  <si>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</si>
  <si>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</si>
  <si>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</si>
  <si>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</si>
  <si>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</si>
  <si>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</si>
  <si>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</si>
  <si>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</si>
  <si>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</si>
  <si>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</si>
  <si>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</si>
  <si>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</si>
  <si>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</si>
  <si>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</si>
  <si>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</si>
  <si>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</si>
  <si>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</si>
  <si>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</si>
  <si>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</si>
  <si>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</si>
  <si>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</si>
  <si>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</si>
  <si>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</si>
  <si>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</si>
  <si>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</si>
  <si>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</si>
  <si>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</si>
  <si>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</si>
  <si>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</si>
  <si>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</si>
  <si>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</si>
  <si>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</si>
  <si>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</si>
  <si>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</si>
  <si>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</si>
  <si>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</si>
  <si>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</si>
  <si>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</si>
  <si>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</si>
  <si>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</si>
  <si>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</si>
  <si>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</si>
  <si>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</si>
  <si>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</si>
  <si>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</si>
  <si>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</si>
  <si>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</si>
  <si>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</si>
  <si>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</si>
  <si>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</si>
  <si>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</si>
  <si>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</si>
  <si>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</si>
  <si>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</si>
  <si>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</si>
  <si>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</si>
  <si>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</si>
  <si>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</si>
  <si>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</si>
  <si>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</si>
  <si>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</si>
  <si>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</si>
  <si>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</si>
  <si>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</si>
  <si>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</si>
  <si>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</si>
  <si>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</si>
  <si>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</si>
  <si>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</si>
  <si>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</si>
  <si>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</si>
  <si>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</si>
  <si>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</si>
  <si>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</si>
  <si>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</si>
  <si>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</si>
  <si>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</si>
  <si>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</si>
  <si>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</si>
  <si>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</si>
  <si>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</si>
  <si>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</si>
  <si>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</si>
  <si>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</si>
  <si>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</si>
  <si>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</si>
  <si>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</si>
  <si>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</si>
  <si>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</si>
  <si>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</si>
  <si>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</si>
  <si>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</si>
  <si>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</si>
  <si>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</si>
  <si>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</si>
  <si>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</si>
  <si>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</si>
  <si>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</si>
  <si>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</si>
  <si>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</si>
  <si>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</si>
  <si>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</si>
  <si>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</si>
  <si>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</si>
  <si>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</si>
  <si>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</si>
  <si>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</si>
  <si>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</si>
  <si>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</si>
  <si>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</si>
  <si>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</si>
  <si>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</si>
  <si>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</si>
  <si>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</si>
  <si>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</si>
  <si>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</si>
  <si>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</si>
  <si>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</si>
  <si>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</si>
  <si>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</si>
  <si>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</si>
  <si>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</si>
  <si>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</si>
  <si>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</si>
  <si>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</si>
  <si>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</si>
  <si>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</si>
  <si>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</si>
  <si>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</si>
  <si>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</si>
  <si>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</si>
  <si>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</si>
  <si>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</si>
  <si>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</si>
  <si>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</si>
  <si>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</si>
  <si>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</si>
  <si>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</si>
  <si>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</si>
  <si>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</si>
  <si>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</si>
  <si>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</si>
  <si>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</si>
  <si>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</si>
  <si>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</si>
  <si>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</si>
  <si>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</si>
  <si>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</si>
  <si>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</si>
  <si>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</si>
  <si>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</si>
  <si>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</si>
  <si>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</si>
  <si>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</si>
  <si>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</si>
  <si>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</si>
  <si>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</si>
  <si>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</si>
  <si>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</si>
  <si>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</si>
  <si>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</si>
  <si>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</si>
  <si>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</si>
  <si>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</si>
  <si>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</si>
  <si>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</si>
  <si>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</si>
  <si>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</si>
  <si>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</si>
  <si>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</si>
  <si>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</si>
  <si>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</si>
  <si>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</si>
  <si>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</si>
  <si>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</si>
  <si>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</si>
  <si>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</si>
  <si>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</si>
  <si>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</si>
  <si>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</si>
  <si>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</si>
  <si>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</si>
  <si>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</si>
  <si>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</si>
  <si>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</si>
  <si>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</si>
  <si>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</si>
  <si>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</si>
  <si>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</si>
  <si>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</si>
  <si>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</si>
  <si>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</si>
  <si>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</si>
  <si>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</si>
  <si>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</si>
  <si>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</si>
  <si>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</si>
  <si>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</si>
  <si>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</si>
  <si>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</si>
  <si>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</si>
  <si>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</si>
  <si>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</si>
  <si>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</si>
  <si>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</si>
  <si>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</si>
  <si>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</si>
  <si>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</si>
  <si>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</si>
  <si>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</si>
  <si>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</si>
  <si>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</si>
  <si>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</si>
  <si>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</si>
  <si>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</si>
  <si>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</si>
  <si>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</si>
  <si>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</si>
  <si>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</si>
  <si>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</si>
  <si>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</si>
  <si>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</si>
  <si>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</si>
  <si>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</si>
  <si>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</si>
  <si>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</si>
  <si>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</si>
  <si>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</si>
  <si>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</si>
  <si>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</si>
  <si>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</si>
  <si>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</si>
  <si>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</si>
  <si>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</si>
  <si>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</si>
  <si>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</si>
  <si>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</si>
  <si>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</si>
  <si>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</si>
  <si>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</si>
  <si>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</si>
  <si>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</si>
  <si>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</si>
  <si>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</si>
  <si>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</si>
  <si>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</si>
  <si>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</si>
  <si>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</si>
  <si>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</si>
  <si>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</si>
  <si>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</si>
  <si>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</si>
  <si>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</si>
  <si>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</si>
  <si>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</si>
  <si>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</si>
  <si>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</si>
  <si>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</si>
  <si>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</si>
  <si>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</si>
  <si>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</si>
  <si>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</si>
  <si>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</si>
  <si>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</si>
  <si>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</si>
  <si>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</si>
  <si>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</si>
  <si>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</si>
  <si>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</si>
  <si>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</si>
  <si>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</si>
  <si>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</si>
  <si>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</si>
  <si>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</si>
  <si>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</si>
  <si>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</si>
  <si>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</si>
  <si>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</si>
  <si>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</si>
  <si>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</si>
  <si>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</si>
  <si>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</si>
  <si>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</si>
  <si>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</si>
  <si>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</si>
  <si>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</si>
  <si>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</si>
  <si>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</si>
  <si>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</si>
  <si>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</si>
  <si>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</si>
  <si>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</si>
  <si>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</si>
  <si>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</si>
  <si>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</si>
  <si>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</si>
  <si>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</si>
  <si>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</si>
  <si>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</si>
  <si>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</si>
  <si>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</si>
  <si>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</si>
  <si>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</si>
  <si>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</si>
  <si>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</si>
  <si>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</si>
  <si>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</si>
  <si>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</si>
  <si>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</si>
  <si>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</si>
  <si>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</si>
  <si>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</si>
  <si>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</si>
  <si>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</si>
  <si>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</si>
  <si>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</si>
  <si>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</si>
  <si>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</si>
  <si>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</si>
  <si>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</si>
  <si>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</si>
  <si>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</si>
  <si>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</si>
  <si>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</si>
  <si>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</si>
  <si>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</si>
  <si>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</si>
  <si>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</si>
  <si>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</si>
  <si>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</si>
  <si>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</si>
  <si>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</si>
  <si>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</si>
  <si>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</si>
  <si>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</si>
  <si>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</si>
  <si>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</si>
  <si>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</si>
  <si>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</si>
  <si>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</si>
  <si>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</si>
  <si>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</si>
  <si>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</si>
  <si>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</si>
  <si>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</si>
  <si>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</si>
  <si>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</si>
  <si>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</si>
  <si>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</si>
  <si>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</si>
  <si>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</si>
  <si>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</si>
  <si>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</si>
  <si>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</si>
  <si>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</si>
  <si>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</si>
  <si>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</si>
  <si>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</si>
  <si>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</si>
  <si>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</si>
  <si>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</si>
  <si>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</si>
  <si>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</si>
  <si>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</si>
  <si>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</si>
  <si>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</si>
  <si>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</si>
  <si>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</si>
  <si>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</si>
  <si>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</si>
  <si>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</si>
  <si>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</si>
  <si>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</si>
  <si>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</si>
  <si>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</si>
  <si>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</si>
  <si>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</si>
  <si>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</si>
  <si>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</si>
  <si>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</si>
  <si>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</si>
  <si>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</si>
  <si>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</si>
  <si>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</si>
  <si>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</si>
  <si>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</si>
  <si>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</si>
  <si>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</si>
  <si>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</si>
  <si>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</si>
  <si>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</si>
  <si>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</si>
  <si>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</si>
  <si>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</si>
  <si>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</si>
  <si>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</si>
  <si>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</si>
  <si>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</si>
  <si>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</si>
  <si>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</si>
  <si>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</si>
  <si>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</si>
  <si>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</si>
  <si>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</si>
  <si>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</si>
  <si>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</si>
  <si>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</si>
  <si>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</si>
  <si>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</si>
  <si>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</si>
  <si>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</si>
  <si>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</si>
  <si>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</si>
  <si>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</si>
  <si>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</si>
  <si>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</si>
  <si>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</si>
  <si>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</si>
  <si>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</si>
  <si>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</si>
  <si>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</si>
  <si>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</si>
  <si>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</si>
  <si>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</si>
  <si>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</si>
  <si>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</si>
  <si>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</si>
  <si>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</si>
  <si>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</si>
  <si>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</si>
  <si>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</si>
  <si>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</si>
  <si>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</si>
  <si>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</si>
  <si>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</si>
  <si>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</si>
  <si>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</si>
  <si>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</si>
  <si>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</si>
  <si>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</si>
  <si>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</si>
  <si>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</si>
  <si>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</si>
  <si>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</si>
  <si>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</si>
  <si>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</si>
  <si>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</si>
  <si>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</si>
  <si>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</si>
  <si>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</si>
  <si>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</si>
  <si>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</si>
  <si>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</si>
  <si>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</si>
  <si>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</si>
  <si>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</si>
  <si>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</si>
  <si>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</si>
  <si>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</si>
  <si>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</si>
  <si>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</si>
  <si>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</si>
  <si>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</si>
  <si>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</si>
  <si>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</si>
  <si>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</si>
  <si>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</si>
  <si>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</si>
  <si>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</si>
  <si>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</si>
  <si>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</si>
  <si>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</si>
  <si>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</si>
  <si>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</si>
  <si>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</si>
  <si>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</si>
  <si>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</si>
  <si>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</si>
  <si>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</si>
  <si>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</si>
  <si>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</si>
  <si>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</si>
  <si>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</si>
  <si>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</si>
  <si>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</si>
  <si>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</si>
  <si>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</si>
  <si>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</si>
  <si>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</si>
  <si>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</si>
  <si>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</si>
  <si>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</si>
  <si>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</si>
  <si>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</si>
  <si>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</si>
  <si>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</si>
  <si>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</si>
  <si>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</si>
  <si>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</si>
  <si>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</si>
  <si>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</si>
  <si>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</si>
  <si>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</si>
  <si>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</si>
  <si>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</si>
  <si>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</si>
  <si>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</si>
  <si>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</si>
  <si>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</si>
  <si>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</si>
  <si>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</si>
  <si>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</si>
  <si>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</si>
  <si>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</si>
  <si>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</si>
  <si>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</si>
  <si>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</si>
  <si>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</si>
  <si>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</si>
  <si>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</si>
  <si>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</si>
  <si>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</si>
  <si>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</si>
  <si>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</si>
  <si>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</si>
  <si>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</si>
  <si>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</si>
  <si>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</si>
  <si>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</si>
  <si>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</si>
  <si>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</si>
  <si>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</si>
  <si>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</si>
  <si>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</si>
  <si>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</si>
  <si>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</si>
  <si>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</si>
  <si>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</si>
  <si>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</si>
  <si>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</si>
  <si>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</si>
  <si>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</si>
  <si>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</si>
  <si>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</si>
  <si>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</si>
  <si>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</si>
  <si>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</si>
  <si>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</si>
  <si>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</si>
  <si>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</si>
  <si>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</si>
  <si>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</si>
  <si>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</si>
  <si>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</si>
  <si>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</si>
  <si>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</si>
  <si>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</si>
  <si>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</si>
  <si>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</si>
  <si>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</si>
  <si>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</si>
  <si>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</si>
  <si>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</si>
  <si>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</si>
  <si>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</si>
  <si>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</si>
  <si>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</si>
  <si>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</si>
  <si>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</si>
  <si>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</si>
  <si>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</si>
  <si>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</si>
  <si>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</si>
  <si>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</si>
  <si>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</si>
  <si>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</si>
  <si>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</si>
  <si>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</si>
  <si>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</si>
  <si>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</si>
  <si>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</si>
  <si>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</si>
  <si>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</si>
  <si>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</si>
  <si>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</si>
  <si>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</si>
  <si>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</si>
  <si>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</si>
  <si>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</si>
  <si>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</si>
  <si>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</si>
  <si>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</si>
  <si>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</si>
  <si>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</si>
  <si>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</si>
  <si>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</si>
  <si>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</si>
  <si>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</si>
  <si>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</si>
  <si>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</si>
  <si>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</si>
  <si>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</si>
  <si>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</si>
  <si>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</si>
  <si>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</si>
  <si>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</si>
  <si>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</si>
  <si>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</si>
  <si>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</si>
  <si>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</si>
  <si>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</si>
  <si>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</si>
  <si>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</si>
  <si>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</si>
  <si>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</si>
  <si>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</si>
  <si>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</si>
  <si>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</si>
  <si>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</si>
  <si>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</si>
  <si>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</si>
  <si>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</si>
  <si>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</si>
  <si>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</si>
  <si>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</si>
  <si>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</si>
  <si>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</si>
  <si>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</si>
  <si>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</si>
  <si>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</si>
  <si>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</si>
  <si>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</si>
  <si>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</si>
  <si>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</si>
  <si>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</si>
  <si>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</si>
  <si>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</si>
  <si>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</si>
  <si>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</si>
  <si>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</si>
  <si>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</si>
  <si>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</si>
  <si>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</si>
  <si>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</si>
  <si>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</si>
  <si>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</si>
  <si>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</si>
  <si>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</si>
  <si>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</si>
  <si>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</si>
  <si>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</si>
  <si>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</si>
  <si>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</si>
  <si>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</si>
  <si>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</si>
  <si>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</si>
  <si>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</si>
  <si>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</si>
  <si>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</si>
  <si>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</si>
  <si>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</si>
  <si>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</si>
  <si>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</si>
  <si>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</si>
  <si>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</si>
  <si>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</si>
  <si>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</si>
  <si>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</si>
  <si>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</si>
  <si>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</si>
  <si>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</si>
  <si>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</si>
  <si>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</si>
  <si>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</si>
  <si>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</si>
  <si>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</si>
  <si>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</si>
  <si>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</si>
  <si>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</si>
  <si>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</si>
  <si>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</si>
  <si>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</si>
  <si>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</si>
  <si>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</si>
  <si>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</si>
  <si>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</si>
  <si>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</si>
  <si>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</si>
  <si>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</si>
  <si>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</si>
  <si>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</si>
  <si>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</si>
  <si>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</si>
  <si>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</si>
  <si>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</si>
  <si>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</si>
  <si>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</si>
  <si>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</si>
  <si>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</si>
  <si>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</si>
  <si>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</si>
  <si>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</si>
  <si>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</si>
  <si>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</si>
  <si>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</si>
  <si>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</si>
  <si>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</si>
  <si>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</si>
  <si>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</si>
  <si>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</si>
  <si>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</si>
  <si>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</si>
  <si>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</si>
  <si>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</si>
  <si>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</si>
  <si>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</si>
  <si>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</si>
  <si>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</si>
  <si>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</si>
  <si>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</si>
  <si>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</si>
  <si>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</si>
  <si>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</si>
  <si>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</si>
  <si>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</si>
  <si>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</si>
  <si>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</si>
  <si>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</si>
  <si>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</si>
  <si>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</si>
  <si>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</si>
  <si>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</si>
  <si>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</si>
  <si>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</si>
  <si>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</si>
  <si>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</si>
  <si>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</si>
  <si>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</si>
  <si>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</si>
  <si>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</si>
  <si>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</si>
  <si>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</si>
  <si>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</si>
  <si>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</si>
  <si>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</si>
  <si>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</si>
  <si>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</si>
  <si>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</si>
  <si>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</si>
  <si>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</si>
  <si>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</si>
  <si>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</si>
  <si>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</si>
  <si>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</si>
  <si>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</si>
  <si>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</si>
  <si>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</si>
  <si>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</si>
  <si>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</si>
  <si>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</si>
  <si>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</si>
  <si>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</si>
  <si>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</si>
  <si>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</si>
  <si>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</si>
  <si>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</si>
  <si>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</si>
  <si>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</si>
  <si>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</si>
  <si>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</si>
  <si>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</si>
  <si>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</si>
  <si>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</si>
  <si>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</si>
  <si>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</si>
  <si>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</si>
  <si>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</si>
  <si>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</si>
  <si>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</si>
  <si>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</si>
  <si>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</si>
  <si>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</si>
  <si>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</si>
  <si>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</si>
  <si>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</si>
  <si>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</si>
  <si>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</si>
  <si>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</si>
  <si>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</si>
  <si>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</si>
  <si>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</si>
  <si>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</si>
  <si>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</si>
  <si>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</si>
  <si>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</si>
  <si>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</si>
  <si>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</si>
  <si>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</si>
  <si>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</si>
  <si>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</si>
  <si>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</si>
  <si>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</si>
  <si>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</si>
  <si>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</si>
  <si>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</si>
  <si>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</si>
  <si>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</si>
  <si>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</si>
  <si>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</si>
  <si>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</si>
  <si>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</si>
  <si>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</si>
  <si>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</si>
  <si>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</si>
  <si>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</si>
  <si>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</si>
  <si>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</si>
  <si>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</si>
  <si>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</si>
  <si>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</si>
  <si>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</si>
  <si>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</si>
  <si>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</si>
  <si>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</si>
  <si>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</si>
  <si>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</si>
  <si>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</si>
  <si>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</si>
  <si>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</si>
  <si>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</si>
  <si>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</si>
  <si>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</si>
  <si>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</si>
  <si>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</si>
  <si>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</si>
  <si>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</si>
  <si>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</si>
  <si>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</si>
  <si>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</si>
  <si>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</si>
  <si>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</si>
  <si>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</si>
  <si>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</si>
  <si>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</si>
  <si>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</si>
  <si>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</si>
  <si>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</si>
  <si>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</si>
  <si>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</si>
  <si>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</si>
  <si>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</si>
  <si>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</si>
  <si>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</si>
  <si>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</si>
  <si>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</si>
  <si>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</si>
  <si>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</si>
  <si>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</si>
  <si>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</si>
  <si>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</si>
  <si>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</si>
  <si>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</si>
  <si>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</si>
  <si>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</si>
  <si>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</si>
  <si>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</si>
  <si>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</si>
  <si>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</si>
  <si>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</si>
  <si>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</si>
  <si>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</si>
  <si>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</si>
  <si>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</si>
  <si>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</si>
  <si>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</si>
  <si>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</si>
  <si>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</si>
  <si>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</si>
  <si>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</si>
  <si>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</si>
  <si>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</si>
  <si>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</si>
  <si>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</si>
  <si>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</si>
  <si>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</si>
  <si>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</si>
  <si>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</si>
  <si>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</si>
  <si>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</si>
  <si>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</si>
  <si>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</si>
  <si>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</si>
  <si>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</si>
  <si>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</si>
  <si>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</si>
  <si>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</si>
  <si>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</si>
  <si>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</si>
  <si>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</si>
  <si>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</si>
  <si>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</si>
  <si>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</si>
  <si>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</si>
  <si>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</si>
  <si>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</si>
  <si>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</si>
  <si>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</si>
  <si>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</si>
  <si>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</si>
  <si>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</si>
  <si>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</si>
  <si>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</si>
  <si>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</si>
  <si>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</si>
  <si>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</si>
  <si>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</si>
  <si>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</si>
  <si>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</si>
  <si>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</si>
  <si>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</si>
  <si>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</si>
  <si>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</si>
  <si>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</si>
  <si>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</si>
  <si>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</si>
  <si>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</si>
  <si>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</si>
  <si>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</si>
  <si>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</si>
  <si>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</si>
  <si>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</si>
  <si>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</si>
  <si>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</si>
  <si>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</si>
  <si>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</si>
  <si>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</si>
  <si>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</si>
  <si>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</si>
  <si>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</si>
  <si>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</si>
  <si>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</si>
  <si>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</si>
  <si>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</si>
  <si>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</si>
  <si>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</si>
  <si>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</si>
  <si>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</si>
  <si>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</si>
  <si>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</si>
  <si>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</si>
  <si>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</si>
  <si>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</si>
  <si>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</si>
  <si>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</si>
  <si>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</si>
  <si>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</si>
  <si>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</si>
  <si>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</si>
  <si>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</si>
  <si>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</si>
  <si>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</si>
  <si>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</si>
  <si>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</si>
  <si>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</si>
  <si>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</si>
  <si>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</si>
  <si>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</si>
  <si>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</si>
  <si>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</si>
  <si>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</si>
  <si>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</si>
  <si>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</si>
  <si>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</si>
  <si>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</si>
  <si>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</si>
  <si>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</si>
  <si>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</si>
  <si>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</si>
  <si>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</si>
  <si>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</si>
  <si>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</si>
  <si>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</si>
  <si>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</si>
  <si>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</si>
  <si>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</si>
  <si>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</si>
  <si>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</si>
  <si>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</si>
  <si>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</si>
  <si>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</si>
  <si>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</si>
  <si>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</si>
  <si>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</si>
  <si>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</si>
  <si>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</si>
  <si>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</si>
  <si>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</si>
  <si>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</si>
  <si>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</si>
  <si>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</si>
  <si>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</si>
  <si>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</si>
  <si>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</si>
  <si>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</si>
  <si>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</si>
  <si>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</si>
  <si>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</si>
  <si>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</si>
  <si>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</si>
  <si>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</si>
  <si>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</si>
  <si>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</si>
  <si>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</si>
  <si>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</si>
  <si>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</si>
  <si>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</si>
  <si>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</si>
  <si>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</si>
  <si>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</si>
  <si>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</si>
  <si>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</si>
  <si>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</si>
  <si>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</si>
  <si>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</si>
  <si>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</si>
  <si>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</si>
  <si>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</si>
  <si>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</si>
  <si>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</si>
  <si>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</si>
  <si>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</si>
  <si>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</si>
  <si>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</si>
  <si>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</si>
  <si>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</si>
  <si>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</si>
  <si>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</si>
  <si>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</si>
  <si>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</si>
  <si>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</si>
  <si>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</si>
  <si>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</si>
  <si>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</si>
  <si>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</si>
  <si>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</si>
  <si>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</si>
  <si>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</si>
  <si>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</si>
  <si>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</si>
  <si>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</si>
  <si>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</si>
  <si>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</si>
  <si>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</si>
  <si>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</si>
  <si>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</si>
  <si>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</si>
  <si>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</si>
  <si>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</si>
  <si>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</si>
  <si>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</si>
  <si>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</si>
  <si>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</si>
  <si>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</si>
  <si>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</si>
  <si>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</si>
  <si>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</si>
  <si>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</si>
  <si>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</si>
  <si>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</si>
  <si>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</si>
  <si>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</si>
  <si>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</si>
  <si>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</si>
  <si>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</si>
  <si>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</si>
  <si>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</si>
  <si>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</si>
  <si>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</si>
  <si>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</si>
  <si>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</si>
  <si>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</si>
  <si>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</si>
  <si>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</si>
  <si>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</si>
  <si>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</si>
  <si>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</si>
  <si>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</si>
  <si>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</si>
  <si>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</si>
  <si>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</si>
  <si>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</si>
  <si>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</si>
  <si>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</si>
  <si>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</si>
  <si>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</si>
  <si>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</si>
  <si>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</si>
  <si>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</si>
  <si>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</si>
  <si>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</si>
  <si>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</si>
  <si>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</si>
  <si>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</si>
  <si>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</si>
  <si>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</si>
  <si>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</si>
  <si>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</si>
  <si>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</si>
  <si>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</si>
  <si>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</si>
  <si>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</si>
  <si>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</si>
  <si>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</si>
  <si>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</si>
  <si>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</si>
  <si>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</si>
  <si>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</si>
  <si>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</si>
  <si>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</si>
  <si>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</si>
  <si>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</si>
  <si>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</si>
  <si>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</si>
  <si>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</si>
  <si>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</si>
  <si>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</si>
  <si>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</si>
  <si>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</si>
  <si>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</si>
  <si>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</si>
  <si>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</si>
  <si>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</si>
  <si>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</si>
  <si>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</si>
  <si>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</si>
  <si>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</si>
  <si>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</si>
  <si>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</si>
  <si>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</si>
  <si>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</si>
  <si>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</si>
  <si>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</si>
  <si>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</si>
  <si>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</si>
  <si>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</si>
  <si>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</si>
  <si>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</si>
  <si>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</si>
  <si>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</si>
  <si>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</si>
  <si>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</si>
  <si>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</si>
  <si>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</si>
  <si>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</si>
  <si>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</si>
  <si>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</si>
  <si>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</si>
  <si>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</si>
  <si>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</si>
  <si>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</si>
  <si>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</si>
  <si>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</si>
  <si>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</si>
  <si>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</si>
  <si>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</si>
  <si>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</si>
  <si>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</si>
  <si>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</si>
  <si>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</si>
  <si>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</si>
  <si>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</si>
  <si>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</si>
  <si>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</si>
  <si>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</si>
  <si>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</si>
  <si>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</si>
  <si>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</si>
  <si>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</si>
  <si>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</si>
  <si>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</si>
  <si>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</si>
  <si>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</si>
  <si>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</si>
  <si>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</si>
  <si>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</si>
  <si>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</si>
  <si>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</si>
  <si>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</si>
  <si>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</si>
  <si>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</si>
  <si>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</si>
  <si>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</si>
  <si>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</si>
  <si>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</si>
  <si>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</si>
  <si>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</si>
  <si>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</si>
  <si>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</si>
  <si>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</si>
  <si>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</si>
  <si>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</si>
  <si>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</si>
  <si>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</si>
  <si>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</si>
  <si>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</si>
  <si>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</si>
  <si>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</si>
  <si>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</si>
  <si>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</si>
  <si>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</si>
  <si>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</si>
  <si>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</si>
  <si>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</si>
  <si>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</si>
  <si>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</si>
  <si>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</si>
  <si>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</si>
  <si>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</si>
  <si>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</si>
  <si>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</si>
  <si>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</si>
  <si>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</si>
  <si>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</si>
  <si>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</si>
  <si>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</si>
  <si>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</si>
  <si>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</si>
  <si>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</si>
  <si>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</si>
  <si>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</si>
  <si>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</si>
  <si>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</si>
  <si>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</si>
  <si>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</si>
  <si>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</si>
  <si>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</si>
  <si>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</si>
  <si>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</si>
  <si>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</si>
  <si>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</si>
  <si>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</si>
  <si>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</si>
  <si>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</si>
  <si>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</si>
  <si>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</si>
  <si>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</si>
  <si>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</si>
  <si>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</si>
  <si>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</si>
  <si>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</si>
  <si>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</si>
  <si>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</si>
  <si>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</si>
  <si>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</si>
  <si>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</si>
  <si>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</si>
  <si>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</si>
  <si>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</si>
  <si>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</si>
  <si>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</si>
  <si>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</si>
  <si>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</si>
  <si>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</si>
  <si>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</si>
  <si>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</si>
  <si>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</si>
  <si>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</si>
  <si>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</si>
  <si>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</si>
  <si>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</si>
  <si>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</si>
  <si>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</si>
  <si>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</si>
  <si>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</si>
  <si>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</si>
  <si>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</si>
  <si>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</si>
  <si>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</si>
  <si>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</si>
  <si>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</si>
  <si>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</si>
  <si>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</si>
  <si>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</si>
  <si>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</si>
  <si>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</si>
  <si>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</si>
  <si>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</si>
  <si>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</si>
  <si>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</si>
  <si>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</si>
  <si>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</si>
  <si>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</si>
  <si>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</si>
  <si>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</si>
  <si>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</si>
  <si>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</si>
  <si>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</si>
  <si>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</si>
  <si>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</si>
  <si>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</si>
  <si>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</si>
  <si>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</si>
  <si>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</si>
  <si>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</si>
  <si>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</si>
  <si>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</si>
  <si>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</si>
  <si>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</si>
  <si>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</si>
  <si>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</si>
  <si>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</si>
  <si>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</si>
  <si>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</si>
  <si>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</si>
  <si>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</si>
  <si>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</si>
  <si>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</si>
  <si>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</si>
  <si>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</si>
  <si>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</si>
  <si>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</si>
  <si>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</si>
  <si>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</si>
  <si>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</si>
  <si>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</si>
  <si>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</si>
  <si>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</si>
  <si>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</si>
  <si>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</si>
  <si>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</si>
  <si>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</si>
  <si>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</si>
  <si>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</si>
  <si>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</si>
  <si>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</si>
  <si>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</si>
  <si>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</si>
  <si>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</si>
  <si>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</si>
  <si>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</si>
  <si>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</si>
  <si>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</si>
  <si>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</si>
  <si>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</si>
  <si>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</si>
  <si>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</si>
  <si>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</si>
  <si>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</si>
  <si>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</si>
  <si>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</si>
  <si>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</si>
  <si>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</si>
  <si>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</si>
  <si>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</si>
  <si>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</si>
  <si>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</si>
  <si>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</si>
  <si>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</si>
  <si>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</si>
  <si>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</si>
  <si>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</si>
  <si>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</si>
  <si>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</si>
  <si>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</si>
  <si>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</si>
  <si>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</si>
  <si>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</si>
  <si>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</si>
  <si>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</si>
  <si>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</si>
  <si>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</si>
  <si>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</si>
  <si>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</si>
  <si>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</si>
  <si>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</si>
  <si>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</si>
  <si>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</si>
  <si>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</si>
  <si>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</si>
  <si>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</si>
  <si>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</si>
  <si>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</si>
  <si>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</si>
  <si>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</si>
  <si>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</si>
  <si>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</si>
  <si>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</si>
  <si>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</si>
  <si>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</si>
  <si>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</si>
  <si>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</si>
  <si>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</si>
  <si>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</si>
  <si>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</si>
  <si>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</si>
  <si>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</si>
  <si>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</si>
  <si>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</si>
  <si>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</si>
  <si>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</si>
  <si>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</si>
  <si>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</si>
  <si>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</si>
  <si>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</si>
  <si>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</si>
  <si>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</si>
  <si>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</si>
  <si>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</si>
  <si>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</si>
  <si>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</si>
  <si>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</si>
  <si>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</si>
  <si>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</si>
  <si>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</si>
  <si>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</si>
  <si>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</si>
  <si>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</si>
  <si>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</si>
  <si>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</si>
  <si>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</si>
  <si>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</si>
  <si>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</si>
  <si>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</si>
  <si>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</si>
  <si>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</si>
  <si>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</si>
  <si>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</si>
  <si>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</si>
  <si>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</si>
  <si>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</si>
  <si>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</si>
  <si>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</si>
  <si>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</si>
  <si>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</si>
  <si>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</si>
  <si>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</si>
  <si>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</si>
  <si>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</si>
  <si>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</si>
  <si>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</si>
  <si>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</si>
  <si>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</si>
  <si>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</si>
  <si>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</si>
  <si>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</si>
  <si>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</si>
  <si>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</si>
  <si>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</si>
  <si>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</si>
  <si>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</si>
  <si>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</si>
  <si>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</si>
  <si>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</si>
  <si>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</si>
  <si>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</si>
  <si>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</si>
  <si>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</si>
  <si>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</si>
  <si>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</si>
  <si>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</si>
  <si>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</si>
  <si>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</si>
  <si>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</si>
  <si>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</si>
  <si>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</si>
  <si>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</si>
  <si>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</si>
  <si>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</si>
  <si>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</si>
  <si>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</si>
  <si>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</si>
  <si>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</si>
  <si>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</si>
  <si>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</si>
  <si>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</si>
  <si>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</si>
  <si>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</si>
  <si>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</si>
  <si>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</si>
  <si>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</si>
  <si>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</si>
  <si>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</si>
  <si>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</si>
  <si>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</si>
  <si>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</si>
  <si>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</si>
  <si>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</si>
  <si>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</si>
  <si>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</si>
  <si>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</si>
  <si>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</si>
  <si>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</si>
  <si>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</si>
  <si>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</si>
  <si>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</si>
  <si>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</si>
  <si>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</si>
  <si>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</si>
  <si>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</si>
  <si>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</si>
  <si>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</si>
  <si>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</si>
  <si>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</si>
  <si>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</si>
  <si>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</si>
  <si>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</si>
  <si>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</si>
  <si>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</si>
  <si>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</si>
  <si>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</si>
  <si>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</si>
  <si>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</si>
  <si>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</si>
  <si>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</si>
  <si>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</si>
  <si>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</si>
  <si>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</si>
  <si>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</si>
  <si>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</si>
  <si>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</si>
  <si>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</si>
  <si>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</si>
  <si>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</si>
  <si>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</si>
  <si>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</si>
  <si>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</si>
  <si>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</si>
  <si>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</si>
  <si>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</si>
  <si>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</si>
  <si>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</si>
  <si>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</si>
  <si>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</si>
  <si>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</si>
  <si>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</si>
  <si>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</si>
  <si>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</si>
  <si>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</si>
  <si>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</si>
  <si>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</si>
  <si>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</si>
  <si>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</si>
  <si>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</si>
  <si>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</si>
  <si>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</si>
  <si>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</si>
  <si>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</si>
  <si>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</si>
  <si>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</si>
  <si>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</si>
  <si>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</si>
  <si>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</si>
  <si>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</si>
  <si>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</si>
  <si>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</si>
  <si>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</si>
  <si>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</si>
  <si>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</si>
  <si>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</si>
  <si>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</si>
  <si>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</si>
  <si>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</si>
  <si>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</si>
  <si>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</si>
  <si>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</si>
  <si>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</si>
  <si>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</si>
  <si>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</si>
  <si>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</si>
  <si>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</si>
  <si>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</si>
  <si>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</si>
  <si>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</si>
  <si>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</si>
  <si>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</si>
  <si>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</si>
  <si>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</si>
  <si>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</si>
  <si>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</si>
  <si>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</si>
  <si>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</si>
  <si>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</si>
  <si>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</si>
  <si>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</si>
  <si>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</si>
  <si>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</si>
  <si>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</si>
  <si>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</si>
  <si>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</si>
  <si>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</si>
  <si>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</si>
  <si>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</si>
  <si>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</si>
  <si>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</si>
  <si>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</si>
  <si>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</si>
  <si>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</si>
  <si>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</si>
  <si>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</si>
  <si>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</si>
  <si>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</si>
  <si>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</si>
  <si>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</si>
  <si>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</si>
  <si>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</si>
  <si>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</si>
  <si>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</si>
  <si>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</si>
  <si>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</si>
  <si>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</si>
  <si>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</si>
  <si>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</si>
  <si>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</si>
  <si>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</si>
  <si>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</si>
  <si>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</si>
  <si>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</si>
  <si>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</si>
  <si>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</si>
  <si>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</si>
  <si>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</si>
  <si>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</si>
  <si>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</si>
  <si>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</si>
  <si>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</si>
  <si>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</si>
  <si>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</si>
  <si>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</si>
  <si>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</si>
  <si>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</si>
  <si>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</si>
  <si>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</si>
  <si>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</si>
  <si>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</si>
  <si>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</si>
  <si>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</si>
  <si>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</si>
  <si>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</si>
  <si>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</si>
  <si>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</si>
  <si>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</si>
  <si>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</si>
  <si>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</si>
  <si>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</si>
  <si>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</si>
  <si>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</si>
  <si>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</si>
  <si>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</si>
  <si>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</si>
  <si>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</si>
  <si>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</si>
  <si>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</si>
  <si>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</si>
  <si>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</si>
  <si>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</si>
  <si>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</si>
  <si>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</si>
  <si>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</si>
  <si>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</si>
  <si>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</si>
  <si>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</si>
  <si>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</si>
  <si>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</si>
  <si>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</si>
  <si>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</si>
  <si>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</si>
  <si>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</si>
  <si>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</si>
  <si>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</si>
  <si>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</si>
  <si>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</si>
  <si>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</si>
  <si>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</si>
  <si>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</si>
  <si>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</si>
  <si>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</si>
  <si>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</si>
  <si>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</si>
  <si>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</si>
  <si>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</si>
  <si>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</si>
  <si>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</si>
  <si>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</si>
  <si>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</si>
  <si>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</si>
  <si>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</si>
  <si>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</si>
  <si>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</si>
  <si>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</si>
  <si>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</si>
  <si>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</si>
  <si>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</si>
  <si>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</si>
  <si>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</si>
  <si>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</si>
  <si>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</si>
  <si>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</si>
  <si>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</si>
  <si>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</si>
  <si>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</si>
  <si>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</si>
  <si>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</si>
  <si>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</si>
  <si>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</si>
  <si>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</si>
  <si>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</si>
  <si>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</si>
  <si>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</si>
  <si>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</si>
  <si>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</si>
  <si>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</si>
  <si>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</si>
  <si>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</si>
  <si>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</si>
  <si>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</si>
  <si>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</si>
  <si>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</si>
  <si>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</si>
  <si>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</si>
  <si>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</si>
  <si>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</si>
  <si>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</si>
  <si>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</si>
  <si>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</si>
  <si>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</si>
  <si>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</si>
  <si>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</si>
  <si>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</si>
  <si>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</si>
  <si>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</si>
  <si>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</si>
  <si>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</si>
  <si>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</si>
  <si>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</si>
  <si>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</si>
  <si>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</si>
  <si>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</si>
  <si>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</si>
  <si>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</si>
  <si>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</si>
  <si>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</si>
  <si>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</si>
  <si>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</si>
  <si>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</si>
  <si>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</si>
  <si>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</si>
  <si>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</si>
  <si>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</si>
  <si>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</si>
  <si>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</si>
  <si>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</si>
  <si>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</si>
  <si>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</si>
  <si>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</si>
  <si>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</si>
  <si>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</si>
  <si>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</si>
  <si>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</si>
  <si>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</si>
  <si>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</si>
  <si>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</si>
  <si>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</si>
  <si>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</si>
  <si>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</si>
  <si>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</si>
  <si>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</si>
  <si>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</si>
  <si>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</si>
  <si>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</si>
  <si>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</si>
  <si>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</si>
  <si>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</si>
  <si>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</si>
  <si>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</si>
  <si>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</si>
  <si>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</si>
  <si>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</si>
  <si>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</si>
  <si>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</si>
  <si>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</si>
  <si>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</si>
  <si>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</si>
  <si>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</si>
  <si>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</si>
  <si>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</si>
  <si>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</si>
  <si>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</si>
  <si>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</si>
  <si>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</si>
  <si>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</si>
  <si>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</si>
  <si>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</si>
  <si>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</si>
  <si>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</si>
  <si>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</si>
  <si>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</si>
  <si>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</si>
  <si>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</si>
  <si>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</si>
  <si>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</si>
  <si>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</si>
  <si>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</si>
  <si>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</si>
  <si>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</si>
  <si>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</si>
  <si>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</si>
  <si>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</si>
  <si>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</si>
  <si>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</si>
  <si>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</si>
  <si>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</si>
  <si>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</si>
  <si>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</si>
  <si>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</si>
  <si>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</si>
  <si>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</si>
  <si>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</si>
  <si>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</si>
  <si>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</si>
  <si>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</si>
  <si>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</si>
  <si>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</si>
  <si>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</si>
  <si>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</si>
  <si>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</si>
  <si>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</si>
  <si>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</si>
  <si>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</si>
  <si>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</si>
  <si>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</si>
  <si>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</si>
  <si>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</si>
  <si>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</si>
  <si>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</si>
  <si>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</si>
  <si>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</si>
  <si>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</si>
  <si>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</si>
  <si>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</si>
  <si>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</si>
  <si>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</si>
  <si>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</si>
  <si>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</si>
  <si>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</si>
  <si>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</si>
  <si>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</si>
  <si>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</si>
  <si>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</si>
  <si>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</si>
  <si>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</si>
  <si>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</si>
  <si>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</si>
  <si>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</si>
  <si>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</si>
  <si>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</si>
  <si>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</si>
  <si>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</si>
  <si>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</si>
  <si>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</si>
  <si>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</si>
  <si>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</si>
  <si>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</si>
  <si>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</si>
  <si>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</si>
  <si>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</si>
  <si>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</si>
  <si>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</si>
  <si>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</si>
  <si>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</si>
  <si>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</si>
  <si>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</si>
  <si>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</si>
  <si>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</si>
  <si>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</si>
  <si>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</si>
  <si>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</si>
  <si>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</si>
  <si>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</si>
  <si>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</si>
  <si>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</si>
  <si>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</si>
  <si>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</si>
  <si>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</si>
  <si>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</si>
  <si>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</si>
  <si>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</si>
  <si>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</si>
  <si>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</si>
  <si>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</si>
  <si>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</si>
  <si>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</si>
  <si>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</si>
  <si>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</si>
  <si>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</si>
  <si>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</si>
  <si>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</si>
  <si>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</si>
  <si>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</si>
  <si>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</si>
  <si>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</si>
  <si>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</si>
  <si>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</si>
  <si>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</si>
  <si>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</si>
  <si>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</si>
  <si>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</si>
  <si>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</si>
  <si>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</si>
  <si>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</si>
  <si>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</si>
  <si>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</si>
  <si>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</si>
  <si>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</si>
  <si>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</si>
  <si>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</si>
  <si>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</si>
  <si>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</si>
  <si>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</si>
  <si>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</si>
  <si>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</si>
  <si>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</si>
  <si>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</si>
  <si>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</si>
  <si>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</si>
  <si>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</si>
  <si>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</si>
  <si>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</si>
  <si>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</si>
  <si>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</si>
  <si>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</si>
  <si>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</si>
  <si>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</si>
  <si>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</si>
  <si>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</si>
  <si>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</si>
  <si>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</si>
  <si>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</si>
  <si>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</si>
  <si>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</si>
  <si>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</si>
  <si>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</si>
  <si>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</si>
  <si>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</si>
  <si>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</si>
  <si>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</si>
  <si>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</si>
  <si>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</si>
  <si>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</si>
  <si>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</si>
  <si>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</si>
  <si>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</si>
  <si>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</si>
  <si>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</si>
  <si>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</si>
  <si>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</si>
  <si>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</si>
  <si>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</si>
  <si>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</si>
  <si>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</si>
  <si>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</si>
  <si>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</si>
  <si>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</si>
  <si>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</si>
  <si>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</si>
  <si>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</si>
  <si>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</si>
  <si>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</si>
  <si>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</si>
  <si>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</si>
  <si>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</si>
  <si>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</si>
  <si>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</si>
  <si>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</si>
  <si>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</si>
  <si>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</si>
  <si>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</si>
  <si>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</si>
  <si>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</si>
  <si>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</si>
  <si>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</si>
  <si>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</si>
  <si>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</si>
  <si>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</si>
  <si>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</si>
  <si>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</si>
  <si>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</si>
  <si>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</si>
  <si>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</si>
  <si>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</si>
  <si>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</si>
  <si>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</si>
  <si>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</si>
  <si>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</si>
  <si>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</si>
  <si>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</si>
  <si>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</si>
  <si>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</si>
  <si>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</si>
  <si>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</si>
  <si>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</si>
  <si>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</si>
  <si>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</si>
  <si>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</si>
  <si>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</si>
  <si>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</si>
  <si>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</si>
  <si>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</si>
  <si>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</si>
  <si>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</si>
  <si>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</si>
  <si>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</si>
  <si>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</si>
  <si>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</si>
  <si>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</si>
  <si>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</si>
  <si>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</si>
  <si>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</si>
  <si>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</si>
  <si>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</si>
  <si>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</si>
  <si>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</si>
  <si>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</si>
  <si>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</si>
  <si>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</si>
  <si>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</si>
  <si>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</si>
  <si>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</si>
  <si>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</si>
  <si>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</si>
  <si>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</si>
  <si>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</si>
  <si>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</si>
  <si>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</si>
  <si>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</si>
  <si>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</si>
  <si>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</si>
  <si>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</si>
  <si>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</si>
  <si>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</si>
  <si>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</si>
  <si>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</si>
  <si>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</si>
  <si>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</si>
  <si>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</si>
  <si>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</si>
  <si>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</si>
  <si>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</si>
  <si>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</si>
  <si>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</si>
  <si>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</si>
  <si>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</si>
  <si>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</si>
  <si>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</si>
  <si>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</si>
  <si>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</si>
  <si>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</si>
  <si>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</si>
  <si>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</si>
  <si>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</si>
  <si>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</si>
  <si>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</si>
  <si>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</si>
  <si>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</si>
  <si>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</si>
  <si>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</si>
  <si>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</si>
  <si>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</si>
  <si>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</si>
  <si>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</si>
  <si>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</si>
  <si>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</si>
  <si>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</si>
  <si>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</si>
  <si>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</si>
  <si>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</si>
  <si>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</si>
  <si>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</si>
  <si>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</si>
  <si>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</si>
  <si>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</si>
  <si>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</si>
  <si>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</si>
  <si>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</si>
  <si>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</si>
  <si>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</si>
  <si>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</si>
  <si>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</si>
  <si>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</si>
  <si>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</si>
  <si>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</si>
  <si>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</si>
  <si>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</si>
  <si>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</si>
  <si>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</si>
  <si>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</si>
  <si>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</si>
  <si>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</si>
  <si>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</si>
  <si>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</si>
  <si>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</si>
  <si>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</si>
  <si>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</si>
  <si>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</si>
  <si>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</si>
  <si>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</si>
  <si>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</si>
  <si>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</si>
  <si>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</si>
  <si>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</si>
  <si>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</si>
  <si>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</si>
  <si>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</si>
  <si>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</si>
  <si>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</si>
  <si>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</si>
  <si>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</si>
  <si>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</si>
  <si>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</si>
  <si>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</si>
  <si>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</si>
  <si>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</si>
  <si>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</si>
  <si>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</si>
  <si>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</si>
  <si>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</si>
  <si>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</si>
  <si>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</si>
  <si>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</si>
  <si>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</si>
  <si>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</si>
  <si>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</si>
  <si>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</si>
  <si>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</si>
  <si>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</si>
  <si>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</si>
  <si>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</si>
  <si>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</si>
  <si>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</si>
  <si>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</si>
  <si>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</si>
  <si>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</si>
  <si>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</si>
  <si>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</si>
  <si>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</si>
  <si>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</si>
  <si>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</si>
  <si>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</si>
  <si>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</si>
  <si>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</si>
  <si>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</si>
  <si>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</si>
  <si>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</si>
  <si>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</si>
  <si>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</si>
  <si>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</si>
  <si>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</si>
  <si>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</si>
  <si>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</si>
  <si>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</si>
  <si>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</si>
  <si>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</si>
  <si>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</si>
  <si>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</si>
  <si>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</si>
  <si>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</si>
  <si>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</si>
  <si>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</si>
  <si>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</si>
  <si>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</si>
  <si>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</si>
  <si>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</si>
  <si>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</si>
  <si>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</si>
  <si>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</si>
  <si>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</si>
  <si>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</si>
  <si>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</si>
  <si>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</si>
  <si>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</si>
  <si>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</si>
  <si>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</si>
  <si>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</si>
  <si>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</si>
  <si>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</si>
  <si>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</si>
  <si>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</si>
  <si>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</si>
  <si>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</si>
  <si>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</si>
  <si>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</si>
  <si>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</si>
  <si>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</si>
  <si>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</si>
  <si>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</si>
  <si>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</si>
  <si>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</si>
  <si>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</si>
  <si>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</si>
  <si>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</si>
  <si>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</si>
  <si>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</si>
  <si>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</si>
  <si>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</si>
  <si>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</si>
  <si>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</si>
  <si>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</si>
  <si>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</si>
  <si>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</si>
  <si>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</si>
  <si>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</si>
  <si>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</si>
  <si>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</si>
  <si>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</si>
  <si>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</si>
  <si>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</si>
  <si>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</si>
  <si>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</si>
  <si>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</si>
  <si>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</si>
  <si>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</si>
  <si>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</si>
  <si>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</si>
  <si>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</si>
  <si>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</si>
  <si>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</si>
  <si>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</si>
  <si>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</si>
  <si>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</si>
  <si>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</si>
  <si>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</si>
  <si>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</si>
  <si>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</si>
  <si>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</si>
  <si>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</si>
  <si>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</si>
  <si>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</si>
  <si>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</si>
  <si>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</si>
  <si>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</si>
  <si>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</si>
  <si>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</si>
  <si>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</si>
  <si>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</si>
  <si>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</si>
  <si>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</si>
  <si>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</si>
  <si>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</si>
  <si>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</si>
  <si>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</si>
  <si>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</si>
  <si>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</si>
  <si>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</si>
  <si>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</si>
  <si>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</si>
  <si>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</si>
  <si>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</si>
  <si>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</si>
  <si>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</si>
  <si>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</si>
  <si>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</si>
  <si>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</si>
  <si>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</si>
  <si>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</si>
  <si>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</si>
  <si>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</si>
  <si>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</si>
  <si>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</si>
  <si>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</si>
  <si>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</si>
  <si>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</si>
  <si>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</si>
  <si>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</si>
  <si>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</si>
  <si>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</si>
  <si>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</si>
  <si>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</si>
  <si>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</si>
  <si>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</si>
  <si>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</si>
  <si>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</si>
  <si>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</si>
  <si>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</si>
  <si>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</si>
  <si>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</si>
  <si>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</si>
  <si>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</si>
  <si>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</si>
  <si>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</si>
  <si>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</si>
  <si>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</si>
  <si>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</si>
  <si>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</si>
  <si>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</si>
  <si>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</si>
  <si>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</si>
  <si>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</si>
  <si>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</si>
  <si>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</si>
  <si>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</si>
  <si>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</si>
  <si>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</si>
  <si>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</si>
  <si>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</si>
  <si>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</si>
  <si>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</si>
  <si>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</si>
  <si>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</si>
  <si>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</si>
  <si>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</si>
  <si>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</si>
  <si>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</si>
  <si>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</si>
  <si>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</si>
  <si>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</si>
  <si>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</si>
  <si>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</si>
  <si>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</si>
  <si>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</si>
  <si>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</si>
  <si>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</si>
  <si>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</si>
  <si>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</si>
  <si>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</si>
  <si>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</si>
  <si>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</si>
  <si>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</si>
  <si>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</si>
  <si>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</si>
  <si>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</si>
  <si>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</si>
  <si>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</si>
  <si>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</si>
  <si>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</si>
  <si>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</si>
  <si>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</si>
  <si>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</si>
  <si>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</si>
  <si>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</si>
  <si>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</si>
  <si>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</si>
  <si>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</si>
  <si>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</si>
  <si>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</si>
  <si>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</si>
  <si>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</si>
  <si>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</si>
  <si>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</si>
  <si>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</si>
  <si>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</si>
  <si>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</si>
  <si>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</si>
  <si>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</si>
  <si>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</si>
  <si>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</si>
  <si>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</si>
  <si>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</si>
  <si>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</si>
  <si>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</si>
  <si>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</si>
  <si>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</si>
  <si>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</si>
  <si>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</si>
  <si>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</si>
  <si>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</si>
  <si>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</si>
  <si>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</si>
  <si>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</si>
  <si>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</si>
  <si>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</si>
  <si>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</si>
  <si>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</si>
  <si>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</si>
  <si>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</si>
  <si>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</si>
  <si>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</si>
  <si>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</si>
  <si>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</si>
  <si>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</si>
  <si>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</si>
  <si>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</si>
  <si>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</si>
  <si>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</si>
  <si>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</si>
  <si>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</si>
  <si>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</si>
  <si>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</si>
  <si>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</si>
  <si>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</si>
  <si>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</si>
  <si>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</si>
  <si>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</si>
  <si>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</si>
  <si>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</si>
  <si>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</si>
  <si>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</si>
  <si>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</si>
  <si>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</si>
  <si>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</si>
  <si>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</si>
  <si>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</si>
  <si>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</si>
  <si>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</si>
  <si>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</si>
  <si>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</si>
  <si>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</si>
  <si>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</si>
  <si>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</si>
  <si>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</si>
  <si>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</si>
  <si>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</si>
  <si>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</si>
  <si>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</si>
  <si>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</si>
  <si>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</si>
  <si>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</si>
  <si>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</si>
  <si>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</si>
  <si>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</si>
  <si>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</si>
  <si>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</si>
  <si>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</si>
  <si>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</si>
  <si>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</si>
  <si>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</si>
  <si>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</si>
  <si>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</si>
  <si>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</si>
  <si>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</si>
  <si>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</si>
  <si>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</si>
  <si>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</si>
  <si>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</si>
  <si>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</si>
  <si>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</si>
  <si>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</si>
  <si>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</si>
  <si>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</si>
  <si>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</si>
  <si>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</si>
  <si>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</si>
  <si>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</si>
  <si>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</si>
  <si>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</si>
  <si>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</si>
  <si>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</si>
  <si>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</si>
  <si>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</si>
  <si>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</si>
  <si>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</si>
  <si>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</si>
  <si>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</si>
  <si>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</si>
  <si>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</si>
  <si>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</si>
  <si>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</si>
  <si>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</si>
  <si>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</si>
  <si>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</si>
  <si>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</si>
  <si>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</si>
  <si>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</si>
  <si>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</si>
  <si>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</si>
  <si>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</si>
  <si>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</si>
  <si>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</si>
  <si>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</si>
  <si>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</si>
  <si>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</si>
  <si>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</si>
  <si>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</si>
  <si>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</si>
  <si>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</si>
  <si>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</si>
  <si>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</si>
  <si>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</si>
  <si>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</si>
  <si>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</si>
  <si>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</si>
  <si>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</si>
  <si>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</si>
  <si>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</si>
  <si>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</si>
  <si>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</si>
  <si>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</si>
  <si>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</si>
  <si>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</si>
  <si>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</si>
  <si>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</si>
  <si>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</si>
  <si>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</si>
  <si>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</si>
  <si>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</si>
  <si>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</si>
  <si>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</si>
  <si>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</si>
  <si>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</si>
  <si>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</si>
  <si>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</si>
  <si>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</si>
  <si>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</si>
  <si>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</si>
  <si>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</si>
  <si>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</si>
  <si>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</si>
  <si>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</si>
  <si>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</si>
  <si>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</si>
  <si>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</si>
  <si>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</si>
  <si>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</si>
  <si>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</si>
  <si>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</si>
  <si>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</si>
  <si>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</si>
  <si>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</si>
  <si>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</si>
  <si>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</si>
  <si>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</si>
  <si>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</si>
  <si>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</si>
  <si>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</si>
  <si>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</si>
  <si>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</si>
  <si>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</si>
  <si>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</si>
  <si>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</si>
  <si>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</si>
  <si>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</si>
  <si>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</si>
  <si>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</si>
  <si>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</si>
  <si>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</si>
  <si>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</si>
  <si>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</si>
  <si>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</si>
  <si>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</si>
  <si>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</si>
  <si>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</si>
  <si>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</si>
  <si>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</si>
  <si>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</si>
  <si>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</si>
  <si>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</si>
  <si>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</si>
  <si>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</si>
  <si>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</si>
  <si>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</si>
  <si>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</si>
  <si>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</si>
  <si>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</si>
  <si>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</si>
  <si>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</si>
  <si>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</si>
  <si>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</si>
  <si>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</si>
  <si>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</si>
  <si>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</si>
  <si>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</si>
  <si>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</si>
  <si>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</si>
  <si>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</si>
  <si>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</si>
  <si>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</si>
  <si>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</si>
  <si>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</si>
  <si>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</si>
  <si>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</si>
  <si>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</si>
  <si>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</si>
  <si>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</si>
  <si>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</si>
  <si>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</si>
  <si>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</si>
  <si>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</si>
  <si>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</si>
  <si>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</si>
  <si>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</si>
  <si>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</si>
  <si>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</si>
  <si>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</si>
  <si>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</si>
  <si>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</si>
  <si>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</si>
  <si>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</si>
  <si>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</si>
  <si>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</si>
  <si>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</si>
  <si>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</si>
  <si>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</si>
  <si>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</si>
  <si>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</si>
  <si>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</si>
  <si>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</si>
  <si>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</si>
  <si>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</si>
  <si>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</si>
  <si>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</si>
  <si>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</si>
  <si>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</si>
  <si>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</si>
  <si>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</si>
  <si>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</si>
  <si>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</si>
  <si>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</si>
  <si>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</si>
  <si>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</si>
  <si>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</si>
  <si>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</si>
  <si>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</si>
  <si>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</si>
  <si>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</si>
  <si>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</si>
  <si>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</si>
  <si>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</si>
  <si>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</si>
  <si>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</si>
  <si>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</si>
  <si>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</si>
  <si>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</si>
  <si>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</si>
  <si>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</si>
  <si>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</si>
  <si>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</si>
  <si>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</si>
  <si>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</si>
  <si>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</si>
  <si>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</si>
  <si>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</si>
  <si>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</si>
  <si>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</si>
  <si>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</si>
  <si>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</si>
  <si>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</si>
  <si>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</si>
  <si>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</si>
  <si>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</si>
  <si>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</si>
  <si>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</si>
  <si>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</si>
  <si>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</si>
  <si>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</si>
  <si>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</si>
  <si>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</si>
  <si>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</si>
  <si>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</si>
  <si>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</si>
  <si>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</si>
  <si>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</si>
  <si>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</si>
  <si>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</si>
  <si>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</si>
  <si>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</si>
  <si>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</si>
  <si>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</si>
  <si>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</si>
  <si>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</si>
  <si>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</si>
  <si>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</si>
  <si>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</si>
  <si>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</si>
  <si>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</si>
  <si>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</si>
  <si>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</si>
  <si>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</si>
  <si>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</si>
  <si>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</si>
  <si>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</si>
  <si>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</si>
  <si>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</si>
  <si>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</si>
  <si>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</si>
  <si>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</si>
  <si>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</si>
  <si>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</si>
  <si>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</si>
  <si>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</si>
  <si>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</si>
  <si>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</si>
  <si>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</si>
  <si>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</si>
  <si>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</si>
  <si>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</si>
  <si>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</si>
  <si>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</si>
  <si>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</si>
  <si>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</si>
  <si>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</si>
  <si>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</si>
  <si>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</si>
  <si>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</si>
  <si>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</si>
  <si>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</si>
  <si>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</si>
  <si>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</si>
  <si>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</si>
  <si>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</si>
  <si>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</si>
  <si>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</si>
  <si>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</si>
  <si>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</si>
  <si>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</si>
  <si>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</si>
  <si>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</si>
  <si>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</si>
  <si>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</si>
  <si>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</si>
  <si>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</si>
  <si>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</si>
  <si>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</si>
  <si>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</si>
  <si>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</si>
  <si>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</si>
  <si>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</si>
  <si>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</si>
  <si>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</si>
  <si>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</si>
  <si>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</si>
  <si>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</si>
  <si>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</si>
  <si>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</si>
  <si>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</si>
  <si>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</si>
  <si>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</si>
  <si>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</si>
  <si>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</si>
  <si>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</si>
  <si>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</si>
  <si>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</si>
  <si>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</si>
  <si>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</si>
  <si>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</si>
  <si>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</si>
  <si>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</si>
  <si>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</si>
  <si>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</si>
  <si>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</si>
  <si>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</si>
  <si>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</si>
  <si>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</si>
  <si>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</si>
  <si>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</si>
  <si>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</si>
  <si>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</si>
  <si>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</si>
  <si>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</si>
  <si>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</si>
  <si>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</si>
  <si>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</si>
  <si>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</si>
  <si>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</si>
  <si>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</si>
  <si>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</si>
  <si>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</si>
  <si>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</si>
  <si>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</si>
  <si>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</si>
  <si>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</si>
  <si>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</si>
  <si>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</si>
  <si>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</si>
  <si>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</si>
  <si>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</si>
  <si>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</si>
  <si>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</si>
  <si>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</si>
  <si>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</si>
  <si>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</si>
  <si>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</si>
  <si>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</si>
  <si>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</si>
  <si>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</si>
  <si>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</si>
  <si>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</si>
  <si>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</si>
  <si>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</si>
  <si>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</si>
  <si>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</si>
  <si>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</si>
  <si>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</si>
  <si>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</si>
  <si>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</si>
  <si>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</si>
  <si>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</si>
  <si>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</si>
  <si>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</si>
  <si>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</si>
  <si>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</si>
  <si>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</si>
  <si>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</si>
  <si>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</si>
  <si>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</si>
  <si>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</si>
  <si>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</si>
  <si>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</si>
  <si>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</si>
  <si>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</si>
  <si>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</si>
  <si>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</si>
  <si>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</si>
  <si>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</si>
  <si>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</si>
  <si>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</si>
  <si>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</si>
  <si>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</si>
  <si>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</si>
  <si>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</si>
  <si>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</si>
  <si>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</si>
  <si>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</si>
  <si>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</si>
  <si>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</si>
  <si>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</si>
  <si>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</si>
  <si>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</si>
  <si>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</si>
  <si>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</si>
  <si>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</si>
  <si>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</si>
  <si>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</si>
  <si>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</si>
  <si>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</si>
  <si>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</si>
  <si>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</si>
  <si>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</si>
  <si>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</si>
  <si>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</si>
  <si>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</si>
  <si>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</si>
  <si>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</si>
  <si>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</si>
  <si>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</si>
  <si>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</si>
  <si>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</si>
  <si>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</si>
  <si>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</si>
  <si>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</si>
  <si>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</si>
  <si>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</si>
  <si>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</si>
  <si>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</si>
  <si>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</si>
  <si>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</si>
  <si>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</si>
  <si>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</si>
  <si>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</si>
  <si>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</si>
  <si>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</si>
  <si>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</si>
  <si>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</si>
  <si>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</si>
  <si>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</si>
  <si>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</si>
  <si>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</si>
  <si>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</si>
  <si>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</si>
  <si>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</si>
  <si>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</si>
  <si>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</si>
  <si>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</si>
  <si>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</si>
  <si>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</si>
  <si>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</si>
  <si>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</si>
  <si>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</si>
  <si>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</si>
  <si>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</si>
  <si>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</si>
  <si>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</si>
  <si>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</si>
  <si>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</si>
  <si>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</si>
  <si>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</si>
  <si>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</si>
  <si>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</si>
  <si>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</si>
  <si>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</si>
  <si>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</si>
  <si>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</si>
  <si>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</si>
  <si>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</si>
  <si>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</si>
  <si>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</si>
  <si>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</si>
  <si>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</si>
  <si>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</si>
  <si>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</si>
  <si>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</si>
  <si>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</si>
  <si>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</si>
  <si>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</si>
  <si>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</si>
  <si>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</si>
  <si>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</si>
  <si>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</si>
  <si>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</si>
  <si>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</si>
  <si>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</si>
  <si>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</si>
  <si>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</si>
  <si>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</si>
  <si>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</si>
  <si>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</si>
  <si>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</si>
  <si>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</si>
  <si>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</si>
  <si>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</si>
  <si>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</si>
  <si>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</si>
  <si>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</si>
  <si>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</si>
  <si>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</si>
  <si>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</si>
  <si>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</si>
  <si>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</si>
  <si>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</si>
  <si>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</si>
  <si>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</si>
  <si>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</si>
  <si>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</si>
  <si>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</si>
  <si>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</si>
  <si>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</si>
  <si>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</si>
  <si>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</si>
  <si>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</si>
  <si>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</si>
  <si>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</si>
  <si>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</si>
  <si>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</si>
  <si>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</si>
  <si>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</si>
  <si>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</si>
  <si>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</si>
  <si>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</si>
  <si>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</si>
  <si>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</si>
  <si>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</si>
  <si>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</si>
  <si>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</si>
  <si>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</si>
  <si>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</si>
  <si>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</si>
  <si>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</si>
  <si>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</si>
  <si>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</si>
  <si>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</si>
  <si>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</si>
  <si>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</si>
  <si>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</si>
  <si>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</si>
  <si>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</si>
  <si>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</si>
  <si>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</si>
  <si>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</si>
  <si>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</si>
  <si>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</si>
  <si>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</si>
  <si>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</si>
  <si>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</si>
  <si>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</si>
  <si>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</si>
  <si>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</si>
  <si>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</si>
  <si>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</si>
  <si>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</si>
  <si>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</si>
  <si>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</si>
  <si>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</si>
  <si>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</si>
  <si>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</si>
  <si>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</si>
  <si>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</si>
  <si>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</si>
  <si>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</si>
  <si>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</si>
  <si>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</si>
  <si>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</si>
  <si>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</si>
  <si>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</si>
  <si>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</si>
  <si>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</si>
  <si>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</si>
  <si>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</si>
  <si>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</si>
  <si>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</si>
  <si>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</si>
  <si>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</si>
  <si>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</si>
  <si>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</si>
  <si>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</si>
  <si>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</si>
  <si>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</si>
  <si>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</si>
  <si>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</si>
  <si>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</si>
  <si>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</si>
  <si>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</si>
  <si>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</si>
  <si>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</si>
  <si>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</si>
  <si>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</si>
  <si>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</si>
  <si>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</si>
  <si>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</si>
  <si>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</si>
  <si>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</si>
  <si>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</si>
  <si>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</si>
  <si>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</si>
  <si>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</si>
  <si>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</si>
  <si>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</si>
  <si>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</si>
  <si>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</si>
  <si>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</si>
  <si>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</si>
  <si>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</si>
  <si>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</si>
  <si>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</si>
  <si>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</si>
  <si>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</si>
  <si>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</si>
  <si>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</si>
  <si>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</si>
  <si>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</si>
  <si>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</si>
  <si>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</si>
  <si>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</si>
  <si>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</si>
  <si>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</si>
  <si>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</si>
  <si>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</si>
  <si>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</si>
  <si>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</si>
  <si>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</si>
  <si>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</si>
  <si>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</si>
  <si>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</si>
  <si>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</si>
  <si>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</si>
  <si>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</si>
  <si>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</si>
  <si>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</si>
  <si>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</si>
  <si>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</si>
  <si>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</si>
  <si>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</si>
  <si>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</si>
  <si>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</si>
  <si>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</si>
  <si>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</si>
  <si>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</si>
  <si>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</si>
  <si>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</si>
  <si>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</si>
  <si>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</si>
  <si>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</si>
  <si>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</si>
  <si>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</si>
  <si>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</si>
  <si>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</si>
  <si>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</si>
  <si>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</si>
  <si>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</si>
  <si>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</si>
  <si>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</si>
  <si>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</si>
  <si>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</si>
  <si>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</si>
  <si>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</si>
  <si>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</si>
  <si>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</si>
  <si>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</si>
  <si>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</si>
  <si>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</si>
  <si>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</si>
  <si>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</si>
  <si>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</si>
  <si>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</si>
  <si>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</si>
  <si>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</si>
  <si>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</si>
  <si>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</si>
  <si>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</si>
  <si>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</si>
  <si>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</si>
  <si>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</si>
  <si>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</si>
  <si>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</si>
  <si>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</si>
  <si>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</si>
  <si>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</si>
  <si>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</si>
  <si>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</si>
  <si>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</si>
  <si>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</si>
  <si>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</si>
  <si>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</si>
  <si>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</si>
  <si>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</si>
  <si>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</si>
  <si>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</si>
  <si>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</si>
  <si>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</si>
  <si>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</si>
  <si>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</si>
  <si>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</si>
  <si>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</si>
  <si>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</si>
  <si>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</si>
  <si>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</si>
  <si>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</si>
  <si>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</si>
  <si>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</si>
  <si>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</si>
  <si>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</si>
  <si>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</si>
  <si>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</si>
  <si>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</si>
  <si>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</si>
  <si>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</si>
  <si>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</si>
  <si>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</si>
  <si>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</si>
  <si>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</si>
  <si>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</si>
  <si>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</si>
  <si>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</si>
  <si>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</si>
  <si>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</si>
  <si>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</si>
  <si>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</si>
  <si>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</si>
  <si>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</si>
  <si>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</si>
  <si>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</si>
  <si>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</si>
  <si>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</si>
  <si>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</si>
  <si>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</si>
  <si>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</si>
  <si>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</si>
  <si>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</si>
  <si>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</si>
  <si>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</si>
  <si>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</si>
  <si>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</si>
  <si>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</si>
  <si>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</si>
  <si>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</si>
  <si>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</si>
  <si>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</si>
  <si>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</si>
  <si>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</si>
  <si>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</si>
  <si>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</si>
  <si>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</si>
  <si>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</si>
  <si>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</si>
  <si>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</si>
  <si>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</si>
  <si>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</si>
  <si>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</si>
  <si>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</si>
  <si>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</si>
  <si>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</si>
  <si>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</si>
  <si>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</si>
  <si>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</si>
  <si>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</si>
  <si>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</si>
  <si>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</si>
  <si>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</si>
  <si>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</si>
  <si>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</si>
  <si>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</si>
  <si>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</si>
  <si>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</si>
  <si>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</si>
  <si>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</si>
  <si>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</si>
  <si>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</si>
  <si>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</si>
  <si>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</si>
  <si>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</si>
  <si>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</si>
  <si>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</si>
  <si>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</si>
  <si>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</si>
  <si>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</si>
  <si>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</si>
  <si>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</si>
  <si>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</si>
  <si>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</si>
  <si>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</si>
  <si>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</si>
  <si>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</si>
  <si>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</si>
  <si>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</si>
  <si>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</si>
  <si>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</si>
  <si>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</si>
  <si>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</si>
  <si>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</si>
  <si>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</si>
  <si>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</si>
  <si>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</si>
  <si>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</si>
  <si>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</si>
  <si>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</si>
  <si>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</si>
  <si>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</si>
  <si>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</si>
  <si>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</si>
  <si>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</si>
  <si>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</si>
  <si>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</si>
  <si>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</si>
  <si>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</si>
  <si>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</si>
  <si>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</si>
  <si>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</si>
  <si>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</si>
  <si>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</si>
  <si>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</si>
  <si>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</si>
  <si>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</si>
  <si>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</si>
  <si>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</si>
  <si>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</si>
  <si>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</si>
  <si>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</si>
  <si>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</si>
  <si>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</si>
  <si>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</si>
  <si>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</si>
  <si>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</si>
  <si>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</si>
  <si>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</si>
  <si>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</si>
  <si>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</si>
  <si>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</si>
  <si>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</si>
  <si>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</si>
  <si>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</si>
  <si>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</si>
  <si>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</si>
  <si>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</si>
  <si>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</si>
  <si>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</si>
  <si>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</si>
  <si>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</si>
  <si>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</si>
  <si>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</si>
  <si>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</si>
  <si>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</si>
  <si>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</si>
  <si>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</si>
  <si>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</si>
  <si>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</si>
  <si>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</si>
  <si>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</si>
  <si>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</si>
  <si>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</si>
  <si>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</si>
  <si>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</si>
  <si>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</si>
  <si>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</si>
  <si>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</si>
  <si>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</si>
  <si>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</si>
  <si>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</si>
  <si>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</si>
  <si>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</si>
  <si>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</si>
  <si>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</si>
  <si>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</si>
  <si>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</si>
  <si>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</si>
  <si>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</si>
  <si>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</si>
  <si>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</si>
  <si>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</si>
  <si>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</si>
  <si>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</si>
  <si>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</si>
  <si>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</si>
  <si>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</si>
  <si>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</si>
  <si>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</si>
  <si>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</si>
  <si>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</si>
  <si>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</si>
  <si>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</si>
  <si>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</si>
  <si>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</si>
  <si>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</si>
  <si>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</si>
  <si>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</si>
  <si>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</si>
  <si>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</si>
  <si>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</si>
  <si>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</si>
  <si>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</si>
  <si>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</si>
  <si>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</si>
  <si>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</si>
  <si>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</si>
  <si>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</si>
  <si>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</si>
  <si>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</si>
  <si>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</si>
  <si>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</si>
  <si>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</si>
  <si>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</si>
  <si>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</si>
  <si>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</si>
  <si>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</si>
  <si>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</si>
  <si>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</si>
  <si>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</si>
  <si>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</si>
  <si>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</si>
  <si>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</si>
  <si>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</si>
  <si>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</si>
  <si>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</si>
  <si>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</si>
  <si>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</si>
  <si>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</si>
  <si>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</si>
  <si>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</si>
  <si>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</si>
  <si>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</si>
  <si>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</si>
  <si>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</si>
  <si>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</si>
  <si>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</si>
  <si>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</si>
  <si>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</si>
  <si>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</si>
  <si>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</si>
  <si>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</si>
  <si>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</si>
  <si>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</si>
  <si>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</si>
  <si>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</si>
  <si>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</si>
  <si>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</si>
  <si>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</si>
  <si>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</si>
  <si>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</si>
  <si>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</si>
  <si>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</si>
  <si>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</si>
  <si>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</si>
  <si>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</si>
  <si>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</si>
  <si>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</si>
  <si>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</si>
  <si>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</si>
  <si>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</si>
  <si>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</si>
  <si>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</si>
  <si>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</si>
  <si>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</si>
  <si>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</si>
  <si>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</si>
  <si>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</si>
  <si>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</si>
  <si>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</si>
  <si>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</si>
  <si>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</si>
  <si>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</si>
  <si>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</si>
  <si>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</si>
  <si>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</si>
  <si>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</si>
  <si>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</si>
  <si>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</si>
  <si>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</si>
  <si>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</si>
  <si>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</si>
  <si>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</si>
  <si>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</si>
  <si>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</si>
  <si>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</si>
  <si>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</si>
  <si>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</si>
  <si>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</si>
  <si>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</si>
  <si>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</si>
  <si>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</si>
  <si>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</si>
  <si>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</si>
  <si>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</si>
  <si>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</si>
  <si>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</si>
  <si>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</si>
  <si>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</si>
  <si>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</si>
  <si>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</si>
  <si>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</si>
  <si>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</si>
  <si>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</si>
  <si>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</si>
  <si>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</si>
  <si>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</si>
  <si>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</si>
  <si>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</si>
  <si>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</si>
  <si>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</si>
  <si>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</si>
  <si>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</si>
  <si>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</si>
  <si>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</si>
  <si>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</si>
  <si>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</si>
  <si>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</si>
  <si>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</si>
  <si>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</si>
  <si>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</si>
  <si>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</si>
  <si>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</si>
  <si>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</si>
  <si>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</si>
  <si>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</si>
  <si>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</si>
  <si>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</si>
  <si>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</si>
  <si>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</si>
  <si>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</si>
  <si>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</si>
  <si>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</si>
  <si>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</si>
  <si>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</si>
  <si>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</si>
  <si>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</si>
  <si>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</si>
  <si>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</si>
  <si>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</si>
  <si>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</si>
  <si>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</si>
  <si>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</si>
  <si>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</si>
  <si>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</si>
  <si>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</si>
  <si>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</si>
  <si>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</si>
  <si>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</si>
  <si>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</si>
  <si>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</si>
  <si>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</si>
  <si>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</si>
  <si>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</si>
  <si>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</si>
  <si>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</si>
  <si>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</si>
  <si>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</si>
  <si>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</si>
  <si>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</si>
  <si>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</si>
  <si>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</si>
  <si>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</si>
  <si>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</si>
  <si>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</si>
  <si>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</si>
  <si>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</si>
  <si>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</si>
  <si>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</si>
  <si>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</si>
  <si>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</si>
  <si>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</si>
  <si>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</si>
  <si>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</si>
  <si>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</si>
  <si>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</si>
  <si>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</si>
  <si>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</si>
  <si>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</si>
  <si>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</si>
  <si>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</si>
  <si>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</si>
  <si>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</si>
  <si>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</si>
  <si>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</si>
  <si>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</si>
  <si>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</si>
  <si>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</si>
  <si>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</si>
  <si>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</si>
  <si>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</si>
  <si>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</si>
  <si>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</si>
  <si>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</si>
  <si>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</si>
  <si>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</si>
  <si>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</si>
  <si>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</si>
  <si>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</si>
  <si>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</si>
  <si>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</si>
  <si>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</si>
  <si>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</si>
  <si>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</si>
  <si>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</si>
  <si>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</si>
  <si>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</si>
  <si>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</si>
  <si>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</si>
  <si>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</si>
  <si>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</si>
  <si>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</si>
  <si>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</si>
  <si>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</si>
  <si>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</si>
  <si>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</si>
  <si>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</si>
  <si>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</si>
  <si>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</si>
  <si>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</si>
  <si>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</si>
  <si>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</si>
  <si>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</si>
  <si>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</si>
  <si>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</si>
  <si>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</si>
  <si>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</si>
  <si>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</si>
  <si>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</si>
  <si>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</si>
  <si>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</si>
  <si>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</si>
  <si>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</si>
  <si>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</si>
  <si>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</si>
  <si>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</si>
  <si>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</si>
  <si>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</si>
  <si>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</si>
  <si>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</si>
  <si>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</si>
  <si>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</si>
  <si>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</si>
  <si>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</si>
  <si>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</si>
  <si>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</si>
  <si>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</si>
  <si>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</si>
  <si>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</si>
  <si>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</si>
  <si>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</si>
  <si>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</si>
  <si>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</si>
  <si>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</si>
  <si>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</si>
  <si>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</si>
  <si>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</si>
  <si>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</si>
  <si>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</si>
  <si>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</si>
  <si>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</si>
  <si>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</si>
  <si>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</si>
  <si>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</si>
  <si>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</si>
  <si>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</si>
  <si>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</si>
  <si>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</si>
  <si>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</si>
  <si>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</si>
  <si>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</si>
  <si>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</si>
  <si>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</si>
  <si>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</si>
  <si>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</si>
  <si>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</si>
  <si>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</si>
  <si>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</si>
  <si>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</si>
  <si>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</si>
  <si>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</si>
  <si>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</si>
  <si>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</si>
  <si>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</si>
  <si>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</si>
  <si>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</si>
  <si>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</si>
  <si>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</si>
  <si>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</si>
  <si>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</si>
  <si>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</si>
  <si>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</si>
  <si>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</si>
  <si>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</si>
  <si>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</si>
  <si>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</si>
  <si>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</si>
  <si>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</si>
  <si>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</si>
  <si>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</si>
  <si>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</si>
  <si>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</si>
  <si>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</si>
  <si>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</si>
  <si>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</si>
  <si>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</si>
  <si>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</si>
  <si>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</si>
  <si>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</si>
  <si>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</si>
  <si>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</si>
  <si>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</si>
  <si>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</si>
  <si>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</si>
  <si>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</si>
  <si>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</si>
  <si>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</si>
  <si>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</si>
  <si>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</si>
  <si>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</si>
  <si>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</si>
  <si>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</si>
  <si>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</si>
  <si>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</si>
  <si>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</si>
  <si>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</si>
  <si>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</si>
  <si>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</si>
  <si>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</si>
  <si>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</si>
  <si>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</si>
  <si>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</si>
  <si>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</si>
  <si>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</si>
  <si>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</si>
  <si>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</si>
  <si>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</si>
  <si>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</si>
  <si>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</si>
  <si>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</si>
  <si>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</si>
  <si>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</si>
  <si>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</si>
  <si>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</si>
  <si>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</si>
  <si>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</si>
  <si>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</si>
  <si>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</si>
  <si>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</si>
  <si>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</si>
  <si>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</si>
  <si>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</si>
  <si>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</si>
  <si>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</si>
  <si>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</si>
  <si>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</si>
  <si>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</si>
  <si>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</si>
  <si>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</si>
  <si>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</si>
  <si>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</si>
  <si>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</si>
  <si>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</si>
  <si>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</si>
  <si>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</si>
  <si>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</si>
  <si>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</si>
  <si>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</si>
  <si>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</si>
  <si>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</si>
  <si>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</si>
  <si>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</si>
  <si>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</si>
  <si>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</si>
  <si>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</si>
  <si>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</si>
  <si>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</si>
  <si>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</si>
  <si>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</si>
  <si>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</si>
  <si>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</si>
  <si>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</si>
  <si>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</si>
  <si>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</si>
  <si>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</si>
  <si>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</si>
  <si>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</si>
  <si>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</si>
  <si>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</si>
  <si>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</si>
  <si>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</si>
  <si>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</si>
  <si>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</si>
  <si>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</si>
  <si>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</si>
  <si>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</si>
  <si>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</si>
  <si>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</si>
  <si>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</si>
  <si>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</si>
  <si>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</si>
  <si>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</si>
  <si>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</si>
  <si>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</si>
  <si>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</si>
  <si>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</si>
  <si>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</si>
  <si>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</si>
  <si>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</si>
  <si>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</si>
  <si>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</si>
  <si>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</si>
  <si>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</si>
  <si>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</si>
  <si>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</si>
  <si>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</si>
  <si>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</si>
  <si>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</si>
  <si>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</si>
  <si>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</si>
  <si>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</si>
  <si>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</si>
  <si>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</si>
  <si>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</si>
  <si>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</si>
  <si>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</si>
  <si>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</si>
  <si>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</si>
  <si>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</si>
  <si>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</si>
  <si>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</si>
  <si>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</si>
  <si>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</si>
  <si>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</si>
  <si>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</si>
  <si>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</si>
  <si>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</si>
  <si>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</si>
  <si>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</si>
  <si>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</si>
  <si>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</si>
  <si>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</si>
  <si>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</si>
  <si>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</si>
  <si>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</si>
  <si>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</si>
  <si>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</si>
  <si>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</si>
  <si>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</si>
  <si>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</si>
  <si>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</si>
  <si>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</si>
  <si>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</si>
  <si>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</si>
  <si>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</si>
  <si>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</si>
  <si>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</si>
  <si>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</si>
  <si>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</si>
  <si>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</si>
  <si>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</si>
  <si>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</si>
  <si>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</si>
  <si>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</si>
  <si>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</si>
  <si>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</si>
  <si>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</si>
  <si>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</si>
  <si>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</si>
  <si>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</si>
  <si>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</si>
  <si>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</si>
  <si>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</si>
  <si>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</si>
  <si>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</si>
  <si>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</si>
  <si>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</si>
  <si>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</si>
  <si>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</si>
  <si>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</si>
  <si>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</si>
  <si>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</si>
  <si>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</si>
  <si>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</si>
  <si>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</si>
  <si>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</si>
  <si>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</si>
  <si>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</si>
  <si>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</si>
  <si>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</si>
  <si>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</si>
  <si>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</si>
  <si>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</si>
  <si>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</si>
  <si>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</si>
  <si>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</si>
  <si>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</si>
  <si>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</si>
  <si>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</si>
  <si>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</si>
  <si>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</si>
  <si>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</si>
  <si>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</si>
  <si>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</si>
  <si>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</si>
  <si>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</si>
  <si>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</si>
  <si>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</si>
  <si>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</si>
  <si>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</si>
  <si>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</si>
  <si>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</si>
  <si>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</si>
  <si>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</si>
  <si>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</si>
  <si>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</si>
  <si>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</si>
  <si>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</si>
  <si>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</si>
  <si>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</si>
  <si>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</si>
  <si>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</si>
  <si>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</si>
  <si>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</si>
  <si>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</si>
  <si>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</si>
  <si>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</si>
  <si>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</si>
  <si>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</si>
  <si>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</si>
  <si>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</si>
  <si>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</si>
  <si>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</si>
  <si>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</si>
  <si>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</si>
  <si>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</si>
  <si>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</si>
  <si>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</si>
  <si>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</si>
  <si>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</si>
  <si>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</si>
  <si>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</si>
  <si>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</si>
  <si>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</si>
  <si>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</si>
  <si>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</si>
  <si>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</si>
  <si>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</si>
  <si>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</si>
  <si>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</si>
  <si>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</si>
  <si>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</si>
  <si>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</si>
  <si>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</si>
  <si>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</si>
  <si>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</si>
  <si>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</si>
  <si>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</si>
  <si>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</si>
  <si>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</si>
  <si>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</si>
  <si>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</si>
  <si>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</si>
  <si>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</si>
  <si>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</si>
  <si>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</si>
  <si>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</si>
  <si>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</si>
  <si>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</si>
  <si>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</si>
  <si>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</si>
  <si>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</si>
  <si>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</si>
  <si>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</si>
  <si>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</si>
  <si>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</si>
  <si>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</si>
  <si>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</si>
  <si>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</si>
  <si>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</si>
  <si>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</si>
  <si>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</si>
  <si>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</si>
  <si>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</si>
  <si>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</si>
  <si>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</si>
  <si>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</si>
  <si>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</si>
  <si>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</si>
  <si>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</si>
  <si>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</si>
  <si>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</si>
  <si>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</si>
  <si>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</si>
  <si>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</si>
  <si>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</si>
  <si>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</si>
  <si>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</si>
  <si>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</si>
  <si>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</si>
  <si>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</si>
  <si>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</si>
  <si>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</si>
  <si>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</si>
  <si>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</si>
  <si>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</si>
  <si>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</si>
  <si>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</si>
  <si>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</si>
  <si>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</si>
  <si>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</si>
  <si>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</si>
  <si>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</si>
  <si>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</si>
  <si>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</si>
  <si>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</si>
  <si>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</si>
  <si>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</si>
  <si>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</si>
  <si>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</si>
  <si>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</si>
  <si>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</si>
  <si>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</si>
  <si>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</si>
  <si>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</si>
  <si>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</si>
  <si>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</si>
  <si>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</si>
  <si>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</si>
  <si>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</si>
  <si>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</si>
  <si>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</si>
  <si>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</si>
  <si>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</si>
  <si>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</si>
  <si>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</si>
  <si>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</si>
  <si>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</si>
  <si>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</si>
  <si>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</si>
  <si>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</si>
  <si>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</si>
  <si>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</si>
  <si>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</si>
  <si>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</si>
  <si>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</si>
  <si>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</si>
  <si>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</si>
  <si>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</si>
  <si>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</si>
  <si>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</si>
  <si>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</si>
  <si>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</si>
  <si>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</si>
  <si>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</si>
  <si>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</si>
  <si>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</si>
  <si>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</si>
  <si>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</si>
  <si>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</si>
  <si>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</si>
  <si>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</si>
  <si>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</si>
  <si>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</si>
  <si>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</si>
  <si>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</si>
  <si>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</si>
  <si>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</si>
  <si>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</si>
  <si>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</si>
  <si>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</si>
  <si>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</si>
  <si>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</si>
  <si>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</si>
  <si>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</si>
  <si>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</si>
  <si>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</si>
  <si>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</si>
  <si>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</si>
  <si>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</si>
  <si>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</si>
  <si>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</si>
  <si>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</si>
  <si>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</si>
  <si>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</si>
  <si>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</si>
  <si>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</si>
  <si>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</si>
  <si>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</si>
  <si>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</si>
  <si>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</si>
  <si>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</si>
  <si>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</si>
  <si>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</si>
  <si>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</si>
  <si>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</si>
  <si>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</si>
  <si>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</si>
  <si>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</si>
  <si>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</si>
  <si>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</si>
  <si>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</si>
  <si>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</si>
  <si>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</si>
  <si>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</si>
  <si>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</si>
  <si>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</si>
  <si>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</si>
  <si>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</si>
  <si>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</si>
  <si>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</si>
  <si>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</si>
  <si>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</si>
  <si>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</si>
  <si>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</si>
  <si>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</si>
  <si>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</si>
  <si>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</si>
  <si>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</si>
  <si>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</si>
  <si>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</si>
  <si>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</si>
  <si>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</si>
  <si>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</si>
  <si>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</si>
  <si>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</si>
  <si>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</si>
  <si>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</si>
  <si>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</si>
  <si>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</si>
  <si>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</si>
  <si>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</si>
  <si>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</si>
  <si>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</si>
  <si>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</si>
  <si>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</si>
  <si>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</si>
  <si>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</si>
  <si>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</si>
  <si>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</si>
  <si>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</si>
  <si>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</si>
  <si>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</si>
  <si>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</si>
  <si>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</si>
  <si>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</si>
  <si>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</si>
  <si>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</si>
  <si>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</si>
  <si>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</si>
  <si>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</si>
  <si>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</si>
  <si>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</si>
  <si>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</si>
  <si>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</si>
  <si>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</si>
  <si>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</si>
  <si>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</si>
  <si>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</si>
  <si>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</si>
  <si>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</si>
  <si>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</si>
  <si>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</si>
  <si>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</si>
  <si>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</si>
  <si>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</si>
  <si>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</si>
  <si>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</si>
  <si>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</si>
  <si>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</si>
  <si>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</si>
  <si>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</si>
  <si>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</si>
  <si>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</si>
  <si>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</si>
  <si>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</si>
  <si>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</si>
  <si>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</si>
  <si>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</si>
  <si>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</si>
  <si>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</si>
  <si>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</si>
  <si>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</si>
  <si>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</si>
  <si>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</si>
  <si>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</si>
  <si>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</si>
  <si>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</si>
  <si>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</si>
  <si>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</si>
  <si>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</si>
  <si>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</si>
  <si>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</si>
  <si>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</si>
  <si>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</si>
  <si>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</si>
  <si>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</si>
  <si>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</si>
  <si>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</si>
  <si>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</si>
  <si>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</si>
  <si>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</si>
  <si>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</si>
  <si>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</si>
  <si>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</si>
  <si>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</si>
  <si>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</si>
  <si>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</si>
  <si>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</si>
  <si>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</si>
  <si>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</si>
  <si>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</si>
  <si>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</si>
  <si>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</si>
  <si>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</si>
  <si>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</si>
  <si>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</si>
  <si>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</si>
  <si>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</si>
  <si>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</si>
  <si>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</si>
  <si>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</si>
  <si>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</si>
  <si>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</si>
  <si>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</si>
  <si>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</si>
  <si>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</si>
  <si>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</si>
  <si>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</si>
  <si>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</si>
  <si>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</si>
  <si>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</si>
  <si>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</si>
  <si>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</si>
  <si>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</si>
  <si>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</si>
  <si>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</si>
  <si>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</si>
  <si>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</si>
  <si>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</si>
  <si>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</si>
  <si>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</si>
  <si>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</si>
  <si>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</si>
  <si>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</si>
  <si>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</si>
  <si>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</si>
  <si>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</si>
  <si>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</si>
  <si>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</si>
  <si>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</si>
  <si>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</si>
  <si>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</si>
  <si>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</si>
  <si>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</si>
  <si>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</si>
  <si>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</si>
  <si>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</si>
  <si>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</si>
  <si>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</si>
  <si>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</si>
  <si>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</si>
  <si>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</si>
  <si>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</si>
  <si>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</si>
  <si>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</si>
  <si>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</si>
  <si>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</si>
  <si>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</si>
  <si>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</si>
  <si>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</si>
  <si>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</si>
  <si>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</si>
  <si>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</si>
  <si>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</si>
  <si>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</si>
  <si>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</si>
  <si>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</si>
  <si>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</si>
  <si>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</si>
  <si>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</si>
  <si>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</si>
  <si>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</si>
  <si>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</si>
  <si>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</si>
  <si>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</si>
  <si>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</si>
  <si>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</si>
  <si>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</si>
  <si>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</si>
  <si>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</si>
  <si>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</si>
  <si>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</si>
  <si>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</si>
  <si>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</si>
  <si>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</si>
  <si>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</si>
  <si>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</si>
  <si>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</si>
  <si>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</si>
  <si>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</si>
  <si>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</si>
  <si>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</si>
  <si>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</si>
  <si>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</si>
  <si>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</si>
  <si>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</si>
  <si>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</si>
  <si>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</si>
  <si>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</si>
  <si>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</si>
  <si>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</si>
  <si>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</si>
  <si>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</si>
  <si>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</si>
  <si>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</si>
  <si>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</si>
  <si>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</si>
  <si>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</si>
  <si>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</si>
  <si>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</si>
  <si>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</si>
  <si>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</si>
  <si>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</si>
  <si>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</si>
  <si>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</si>
  <si>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</si>
  <si>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</si>
  <si>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</si>
  <si>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</si>
  <si>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</si>
  <si>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</si>
  <si>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</si>
  <si>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</si>
  <si>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</si>
  <si>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</si>
  <si>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</si>
  <si>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</si>
  <si>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</si>
  <si>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</si>
  <si>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</si>
  <si>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</si>
  <si>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</si>
  <si>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</si>
  <si>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</si>
  <si>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</si>
  <si>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</si>
  <si>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</si>
  <si>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</si>
  <si>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</si>
  <si>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</si>
  <si>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</si>
  <si>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</si>
  <si>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</si>
  <si>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</si>
  <si>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</si>
  <si>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</si>
  <si>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</si>
  <si>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</si>
  <si>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</si>
  <si>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</si>
  <si>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</si>
  <si>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</si>
  <si>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</si>
  <si>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</si>
  <si>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</si>
  <si>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</si>
  <si>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</si>
  <si>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</si>
  <si>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</si>
  <si>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</si>
  <si>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</si>
  <si>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</si>
  <si>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</si>
  <si>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</si>
  <si>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</si>
  <si>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</si>
  <si>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</si>
  <si>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</si>
  <si>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</si>
  <si>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</si>
  <si>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</si>
  <si>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</si>
  <si>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</si>
  <si>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</si>
  <si>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</si>
  <si>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</si>
  <si>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</si>
  <si>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</si>
  <si>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</si>
  <si>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</si>
  <si>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</si>
  <si>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</si>
  <si>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</si>
  <si>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</si>
  <si>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</si>
  <si>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</si>
  <si>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</si>
  <si>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</si>
  <si>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</si>
  <si>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</si>
  <si>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</si>
  <si>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</si>
  <si>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</si>
  <si>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</si>
  <si>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</si>
  <si>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</si>
  <si>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</si>
  <si>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</si>
  <si>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</si>
  <si>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</si>
  <si>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</si>
  <si>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</si>
  <si>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</si>
  <si>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</si>
  <si>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</si>
  <si>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</si>
  <si>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</si>
  <si>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</si>
  <si>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</si>
  <si>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</si>
  <si>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</si>
  <si>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</si>
  <si>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</si>
  <si>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</si>
  <si>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</si>
  <si>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</si>
  <si>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</si>
  <si>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</si>
  <si>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</si>
  <si>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</si>
  <si>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</si>
  <si>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</si>
  <si>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</si>
  <si>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</si>
  <si>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</si>
  <si>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</si>
  <si>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</si>
  <si>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</si>
  <si>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</si>
  <si>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</si>
  <si>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</si>
  <si>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</si>
  <si>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</si>
  <si>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</si>
  <si>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</si>
  <si>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</si>
  <si>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</si>
  <si>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</si>
  <si>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</si>
  <si>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</si>
  <si>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</si>
  <si>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</si>
  <si>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</si>
  <si>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</si>
  <si>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</si>
  <si>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</si>
  <si>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</si>
  <si>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</si>
  <si>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</si>
  <si>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</si>
  <si>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</si>
  <si>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</si>
  <si>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</si>
  <si>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</si>
  <si>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</si>
  <si>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</si>
  <si>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</si>
  <si>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</si>
  <si>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</si>
  <si>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</si>
  <si>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</si>
  <si>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</si>
  <si>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</si>
  <si>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</si>
  <si>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</si>
  <si>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</si>
  <si>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</si>
  <si>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</si>
  <si>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</si>
  <si>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</si>
  <si>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</si>
  <si>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</si>
  <si>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</si>
  <si>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</si>
  <si>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</si>
  <si>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</si>
  <si>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</si>
  <si>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</si>
  <si>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</si>
  <si>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</si>
  <si>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</si>
  <si>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</si>
  <si>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</si>
  <si>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</si>
  <si>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</si>
  <si>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</si>
  <si>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</si>
  <si>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</si>
  <si>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</si>
  <si>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</si>
  <si>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</si>
  <si>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</si>
  <si>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</si>
  <si>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</si>
  <si>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</si>
  <si>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</si>
  <si>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</si>
  <si>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</si>
  <si>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</si>
  <si>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</si>
  <si>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</si>
  <si>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</si>
  <si>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</si>
  <si>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</si>
  <si>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</si>
  <si>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</si>
  <si>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</si>
  <si>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</si>
  <si>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</si>
  <si>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</si>
  <si>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</si>
  <si>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</si>
  <si>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</si>
  <si>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</si>
  <si>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</si>
  <si>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</si>
  <si>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</si>
  <si>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</si>
  <si>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</si>
  <si>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</si>
  <si>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</si>
  <si>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</si>
  <si>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</si>
  <si>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</si>
  <si>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</si>
  <si>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</si>
  <si>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</si>
  <si>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</si>
  <si>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</si>
  <si>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</si>
  <si>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</si>
  <si>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</si>
  <si>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</si>
  <si>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</si>
  <si>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</si>
  <si>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</si>
  <si>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</si>
  <si>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</si>
  <si>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</si>
  <si>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</si>
  <si>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</si>
  <si>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</si>
  <si>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</si>
  <si>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</si>
  <si>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</si>
  <si>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</si>
  <si>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</si>
  <si>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</si>
  <si>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</si>
  <si>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</si>
  <si>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</si>
  <si>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</si>
  <si>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</si>
  <si>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</si>
  <si>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</si>
  <si>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</si>
  <si>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</si>
  <si>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</si>
  <si>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</si>
  <si>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</si>
  <si>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</si>
  <si>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</si>
  <si>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</si>
  <si>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</si>
  <si>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</si>
  <si>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</si>
  <si>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</si>
  <si>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</si>
  <si>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</si>
  <si>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</si>
  <si>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</si>
  <si>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</si>
  <si>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</si>
  <si>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</si>
  <si>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</si>
  <si>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</si>
  <si>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</si>
  <si>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</si>
  <si>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</si>
  <si>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</si>
  <si>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</si>
  <si>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</si>
  <si>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</si>
  <si>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</si>
  <si>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</si>
  <si>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</si>
  <si>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</si>
  <si>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</si>
  <si>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</si>
  <si>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</si>
  <si>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</si>
  <si>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</si>
  <si>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</si>
  <si>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</si>
  <si>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</si>
  <si>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</si>
  <si>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</si>
  <si>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</si>
  <si>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</si>
  <si>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</si>
  <si>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</si>
  <si>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</si>
  <si>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</si>
  <si>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</si>
  <si>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</si>
  <si>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</si>
  <si>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</si>
  <si>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</si>
  <si>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</si>
  <si>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</si>
  <si>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</si>
  <si>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</si>
  <si>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</si>
  <si>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</si>
  <si>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</si>
  <si>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</si>
  <si>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</si>
  <si>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</si>
  <si>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</si>
  <si>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</si>
  <si>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</si>
  <si>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</si>
  <si>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</si>
  <si>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</si>
  <si>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</si>
  <si>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</si>
  <si>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</si>
  <si>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</si>
  <si>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</si>
  <si>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</si>
  <si>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</si>
  <si>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</si>
  <si>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</si>
  <si>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</si>
  <si>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</si>
  <si>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</si>
  <si>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</si>
  <si>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</si>
  <si>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</si>
  <si>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</si>
  <si>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</si>
  <si>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</si>
  <si>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</si>
  <si>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</si>
  <si>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</si>
  <si>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</si>
  <si>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</si>
  <si>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</si>
  <si>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</si>
  <si>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</si>
  <si>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</si>
  <si>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</si>
  <si>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</si>
  <si>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</si>
  <si>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</si>
  <si>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</si>
  <si>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</si>
  <si>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</si>
  <si>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</si>
  <si>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</si>
  <si>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</si>
  <si>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</si>
  <si>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</si>
  <si>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</si>
  <si>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</si>
  <si>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</si>
  <si>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</si>
  <si>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</si>
  <si>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</si>
  <si>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</si>
  <si>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</si>
  <si>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</si>
  <si>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</si>
  <si>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</si>
  <si>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</si>
  <si>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</si>
  <si>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</si>
  <si>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</si>
  <si>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</si>
  <si>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</si>
  <si>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</si>
  <si>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</si>
  <si>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</si>
  <si>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</si>
  <si>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</si>
  <si>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</si>
  <si>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</si>
  <si>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</si>
  <si>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</si>
  <si>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</si>
  <si>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</si>
  <si>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</si>
  <si>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</si>
  <si>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</si>
  <si>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</si>
  <si>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</si>
  <si>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</si>
  <si>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</si>
  <si>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</si>
  <si>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</si>
  <si>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</si>
  <si>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</si>
  <si>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</si>
  <si>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</si>
  <si>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</si>
  <si>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</si>
  <si>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</si>
  <si>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</si>
  <si>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</si>
  <si>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</si>
  <si>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</si>
  <si>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</si>
  <si>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</si>
  <si>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</si>
  <si>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</si>
  <si>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</si>
  <si>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</si>
  <si>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</si>
  <si>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</si>
  <si>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</si>
  <si>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</si>
  <si>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</si>
  <si>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</si>
  <si>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</si>
  <si>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</si>
  <si>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</si>
  <si>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</si>
  <si>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</si>
  <si>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</si>
  <si>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</si>
  <si>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</si>
  <si>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</si>
  <si>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</si>
  <si>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</si>
  <si>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</si>
  <si>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</si>
  <si>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</si>
  <si>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</si>
  <si>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</si>
  <si>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</si>
  <si>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</si>
  <si>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</si>
  <si>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</si>
  <si>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</si>
  <si>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</si>
  <si>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</si>
  <si>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</si>
  <si>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</si>
  <si>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</si>
  <si>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</si>
  <si>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</si>
  <si>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</si>
  <si>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</si>
  <si>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</si>
  <si>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</si>
  <si>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</si>
  <si>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</si>
  <si>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</si>
  <si>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</si>
  <si>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</si>
  <si>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</si>
  <si>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</si>
  <si>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</si>
  <si>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</si>
  <si>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</si>
  <si>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</si>
  <si>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</si>
  <si>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</si>
  <si>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</si>
  <si>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</si>
  <si>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</si>
  <si>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</si>
  <si>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</si>
  <si>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</si>
  <si>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</si>
  <si>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</si>
  <si>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</si>
  <si>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</si>
  <si>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</si>
  <si>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</si>
  <si>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</si>
  <si>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</si>
  <si>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</si>
  <si>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</si>
  <si>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</si>
  <si>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</si>
  <si>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</si>
  <si>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</si>
  <si>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</si>
  <si>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</si>
  <si>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</si>
  <si>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</si>
  <si>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</si>
  <si>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</si>
  <si>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</si>
  <si>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</si>
  <si>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</si>
  <si>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</si>
  <si>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</si>
  <si>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</si>
  <si>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</si>
  <si>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</si>
  <si>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</si>
  <si>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</si>
  <si>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</si>
  <si>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</si>
  <si>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</si>
  <si>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</si>
  <si>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</si>
  <si>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</si>
  <si>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</si>
  <si>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</si>
  <si>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</si>
  <si>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</si>
  <si>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</si>
  <si>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</si>
  <si>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</si>
  <si>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</si>
  <si>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</si>
  <si>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</si>
  <si>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</si>
  <si>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</si>
  <si>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</si>
  <si>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</si>
  <si>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</si>
  <si>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</si>
  <si>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</si>
  <si>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</si>
  <si>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</si>
  <si>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</si>
  <si>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</si>
  <si>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</si>
  <si>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</si>
  <si>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</si>
  <si>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</si>
  <si>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</si>
  <si>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</si>
  <si>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</si>
  <si>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</si>
  <si>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</si>
  <si>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</si>
  <si>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</si>
  <si>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</si>
  <si>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</si>
  <si>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</si>
  <si>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</si>
  <si>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</si>
  <si>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</si>
  <si>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</si>
  <si>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</si>
  <si>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</si>
  <si>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</si>
  <si>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</si>
  <si>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</si>
  <si>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</si>
  <si>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</si>
  <si>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</si>
  <si>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</si>
  <si>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</si>
  <si>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</si>
  <si>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</si>
  <si>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</si>
  <si>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</si>
  <si>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</si>
  <si>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</si>
  <si>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</si>
  <si>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</si>
  <si>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</si>
  <si>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</si>
  <si>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</si>
  <si>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</si>
  <si>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</si>
  <si>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</si>
  <si>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</si>
  <si>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</si>
  <si>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</si>
  <si>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</si>
  <si>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</si>
  <si>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</si>
  <si>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</si>
  <si>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</si>
  <si>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</si>
  <si>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</si>
  <si>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</si>
  <si>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</si>
  <si>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</si>
  <si>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</si>
  <si>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</si>
  <si>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</si>
  <si>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</si>
  <si>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</si>
  <si>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</si>
  <si>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</si>
  <si>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</si>
  <si>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</si>
  <si>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</si>
  <si>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</si>
  <si>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</si>
  <si>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</si>
  <si>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</si>
  <si>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</si>
  <si>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</si>
  <si>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</si>
  <si>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</si>
  <si>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</si>
  <si>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</si>
  <si>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</si>
  <si>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</si>
  <si>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</si>
  <si>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</si>
  <si>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</si>
  <si>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</si>
  <si>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</si>
  <si>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</si>
  <si>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</si>
  <si>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</si>
  <si>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</si>
  <si>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</si>
  <si>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</si>
  <si>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</si>
  <si>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</si>
  <si>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</si>
  <si>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</si>
  <si>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</si>
  <si>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</si>
  <si>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</si>
  <si>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</si>
  <si>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</si>
  <si>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</si>
  <si>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</si>
  <si>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</si>
  <si>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</si>
  <si>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</si>
  <si>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</si>
  <si>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</si>
  <si>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</si>
  <si>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</si>
  <si>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</si>
  <si>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</si>
  <si>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</si>
  <si>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</si>
  <si>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</si>
  <si>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</si>
  <si>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</si>
  <si>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</si>
  <si>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</si>
  <si>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</si>
  <si>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</si>
  <si>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</si>
  <si>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</si>
  <si>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</si>
  <si>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</si>
  <si>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</si>
  <si>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</si>
  <si>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</si>
  <si>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</si>
  <si>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</si>
  <si>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</si>
  <si>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</si>
  <si>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</si>
  <si>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</si>
  <si>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</si>
  <si>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</si>
  <si>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</si>
  <si>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</si>
  <si>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</si>
  <si>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</si>
  <si>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</si>
  <si>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</si>
  <si>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</si>
  <si>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</si>
  <si>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</si>
  <si>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</si>
  <si>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</si>
  <si>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</si>
  <si>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</si>
  <si>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</si>
  <si>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</si>
  <si>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</si>
  <si>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</si>
  <si>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</si>
  <si>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</si>
  <si>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</si>
  <si>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</si>
  <si>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</si>
  <si>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</si>
  <si>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</si>
  <si>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</si>
  <si>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</si>
  <si>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</si>
  <si>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</si>
  <si>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</si>
  <si>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</si>
  <si>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</si>
  <si>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</si>
  <si>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</si>
  <si>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</si>
  <si>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</si>
  <si>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</si>
  <si>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</si>
  <si>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</si>
  <si>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</si>
  <si>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</si>
  <si>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</si>
  <si>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</si>
  <si>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</si>
  <si>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</si>
  <si>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</si>
  <si>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</si>
  <si>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</si>
  <si>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</si>
  <si>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</si>
  <si>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</si>
  <si>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</si>
  <si>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</si>
  <si>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</si>
  <si>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</si>
  <si>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</si>
  <si>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</si>
  <si>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</si>
  <si>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</si>
  <si>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</si>
  <si>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</si>
  <si>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</si>
  <si>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</si>
  <si>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</si>
  <si>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</si>
  <si>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</si>
  <si>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</si>
  <si>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</si>
  <si>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</si>
  <si>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</si>
  <si>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</si>
  <si>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</si>
  <si>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</si>
  <si>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</si>
  <si>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</si>
  <si>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</si>
  <si>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</si>
  <si>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</si>
  <si>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</si>
  <si>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</si>
  <si>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</si>
  <si>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</si>
  <si>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</si>
  <si>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</si>
  <si>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</si>
  <si>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</si>
  <si>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</si>
  <si>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</si>
  <si>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</si>
  <si>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</si>
  <si>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</si>
  <si>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</si>
  <si>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</si>
  <si>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</si>
  <si>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</si>
  <si>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</si>
  <si>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</si>
  <si>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</si>
  <si>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</si>
  <si>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</si>
  <si>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</si>
  <si>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</si>
  <si>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</si>
  <si>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</si>
  <si>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</si>
  <si>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</si>
  <si>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</si>
  <si>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</si>
  <si>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</si>
  <si>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</si>
  <si>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</si>
  <si>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</si>
  <si>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</si>
  <si>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</si>
  <si>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</si>
  <si>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</si>
  <si>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</si>
  <si>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</si>
  <si>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</si>
  <si>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</si>
  <si>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</si>
  <si>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</si>
  <si>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</si>
  <si>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</si>
  <si>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</si>
  <si>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</si>
  <si>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</si>
  <si>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</si>
  <si>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</si>
  <si>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</si>
  <si>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</si>
  <si>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</si>
  <si>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</si>
  <si>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</si>
  <si>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</si>
  <si>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</si>
  <si>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</si>
  <si>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</si>
  <si>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</si>
  <si>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</si>
  <si>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</si>
  <si>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</si>
  <si>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</si>
  <si>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</si>
  <si>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</si>
  <si>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</si>
  <si>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</si>
  <si>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</si>
  <si>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</si>
  <si>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</si>
  <si>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</si>
  <si>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</si>
  <si>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</si>
  <si>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</si>
  <si>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</si>
  <si>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</si>
  <si>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</si>
  <si>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</si>
  <si>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</si>
  <si>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</si>
  <si>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</si>
  <si>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</si>
  <si>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</si>
  <si>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</si>
  <si>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</si>
  <si>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</si>
  <si>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</si>
  <si>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</si>
  <si>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</si>
  <si>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</si>
  <si>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</si>
  <si>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</si>
  <si>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</si>
  <si>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</si>
  <si>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</si>
  <si>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</si>
  <si>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</si>
  <si>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</si>
  <si>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</si>
  <si>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</si>
  <si>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</si>
  <si>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</si>
  <si>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</si>
  <si>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</si>
  <si>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</si>
  <si>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</si>
  <si>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</si>
  <si>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</si>
  <si>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</si>
  <si>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</si>
  <si>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</si>
  <si>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</si>
  <si>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</si>
  <si>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</si>
  <si>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</si>
  <si>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</si>
  <si>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</si>
  <si>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</si>
  <si>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</si>
  <si>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</si>
  <si>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</si>
  <si>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</si>
  <si>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</si>
  <si>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</si>
  <si>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</si>
  <si>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</si>
  <si>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</si>
  <si>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</si>
  <si>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</si>
  <si>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</si>
  <si>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</si>
  <si>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</si>
  <si>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</si>
  <si>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</si>
  <si>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</si>
  <si>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</si>
  <si>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</si>
  <si>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</si>
  <si>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</si>
  <si>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</si>
  <si>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</si>
  <si>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</si>
  <si>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</si>
  <si>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</si>
  <si>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</si>
  <si>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</si>
  <si>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</si>
  <si>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</si>
  <si>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</si>
  <si>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</si>
  <si>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</si>
  <si>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</si>
  <si>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</si>
  <si>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</si>
  <si>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</si>
  <si>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</si>
  <si>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</si>
  <si>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</si>
  <si>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</si>
  <si>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</si>
  <si>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</si>
  <si>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</si>
  <si>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</si>
  <si>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</si>
  <si>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</si>
  <si>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</si>
  <si>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</si>
  <si>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</si>
  <si>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</si>
  <si>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</si>
  <si>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</si>
  <si>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</si>
  <si>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</si>
  <si>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</si>
  <si>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</si>
  <si>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</si>
  <si>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</si>
  <si>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</si>
  <si>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</si>
  <si>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</si>
  <si>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</si>
  <si>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</si>
  <si>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</si>
  <si>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</si>
  <si>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</si>
  <si>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</si>
  <si>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</si>
  <si>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</si>
  <si>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</si>
  <si>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</si>
  <si>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</si>
  <si>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</si>
  <si>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</si>
  <si>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</si>
  <si>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</si>
  <si>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</si>
  <si>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</si>
  <si>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</si>
  <si>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</si>
  <si>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</si>
  <si>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</si>
  <si>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</si>
  <si>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</si>
  <si>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</si>
  <si>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</si>
  <si>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</si>
  <si>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</si>
  <si>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</si>
  <si>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</si>
  <si>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</si>
  <si>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</si>
  <si>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</si>
  <si>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</si>
  <si>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</si>
  <si>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</si>
  <si>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</si>
  <si>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</si>
  <si>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</si>
  <si>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</si>
  <si>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</si>
  <si>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</si>
  <si>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</si>
  <si>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</si>
  <si>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</si>
  <si>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</si>
  <si>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</si>
  <si>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</si>
  <si>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</si>
  <si>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</si>
  <si>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</si>
  <si>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</si>
  <si>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</si>
  <si>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</si>
  <si>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</si>
  <si>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</si>
  <si>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</si>
  <si>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</si>
  <si>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</si>
  <si>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</si>
  <si>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</si>
  <si>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</si>
  <si>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</si>
  <si>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</si>
  <si>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</si>
  <si>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</si>
  <si>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</si>
  <si>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</si>
  <si>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</si>
  <si>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</si>
  <si>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</si>
  <si>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</si>
  <si>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</si>
  <si>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</si>
  <si>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</si>
  <si>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</si>
  <si>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</si>
  <si>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</si>
  <si>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</si>
  <si>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</si>
  <si>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</si>
  <si>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</si>
  <si>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</si>
  <si>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</si>
  <si>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</si>
  <si>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</si>
  <si>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</si>
  <si>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</si>
  <si>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</si>
  <si>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</si>
  <si>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</si>
  <si>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</si>
  <si>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</si>
  <si>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</si>
  <si>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</si>
  <si>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</si>
  <si>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</si>
  <si>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</si>
  <si>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</si>
  <si>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</si>
  <si>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</si>
  <si>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</si>
  <si>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</si>
  <si>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</si>
  <si>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</si>
  <si>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</si>
  <si>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</si>
  <si>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</si>
  <si>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</si>
  <si>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</si>
  <si>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</si>
  <si>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</si>
  <si>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</si>
  <si>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</si>
  <si>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</si>
  <si>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</si>
  <si>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</si>
  <si>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</si>
  <si>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</si>
  <si>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</si>
  <si>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</si>
  <si>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</si>
  <si>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</si>
  <si>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</si>
  <si>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</si>
  <si>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</si>
  <si>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</si>
  <si>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</si>
  <si>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</si>
  <si>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</si>
  <si>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</si>
  <si>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</si>
  <si>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</si>
  <si>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</si>
  <si>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</si>
  <si>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</si>
  <si>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</si>
  <si>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</si>
  <si>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</si>
  <si>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</si>
  <si>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</si>
  <si>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</si>
  <si>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</si>
  <si>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</si>
  <si>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</si>
  <si>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</si>
  <si>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</si>
  <si>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</si>
  <si>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</si>
  <si>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</si>
  <si>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</si>
  <si>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</si>
  <si>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</si>
  <si>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</si>
  <si>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</si>
  <si>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</si>
  <si>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</si>
  <si>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</si>
  <si>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</si>
  <si>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</si>
  <si>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</si>
  <si>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</si>
  <si>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</si>
  <si>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</si>
  <si>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</si>
  <si>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</si>
  <si>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</si>
  <si>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</si>
  <si>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</si>
  <si>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</si>
  <si>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</si>
  <si>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</si>
  <si>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</si>
  <si>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</si>
  <si>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</si>
  <si>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</si>
  <si>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</si>
  <si>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</si>
  <si>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</si>
  <si>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</si>
  <si>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</si>
  <si>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</si>
  <si>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</si>
  <si>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</si>
  <si>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</si>
  <si>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</si>
  <si>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</si>
  <si>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</si>
  <si>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</si>
  <si>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</si>
  <si>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</si>
  <si>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</si>
  <si>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</si>
  <si>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</si>
  <si>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</si>
  <si>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</si>
  <si>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</si>
  <si>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</si>
  <si>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</si>
  <si>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</si>
  <si>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</si>
  <si>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</si>
  <si>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</si>
  <si>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</si>
  <si>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</si>
  <si>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</si>
  <si>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</si>
  <si>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</si>
  <si>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</si>
  <si>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</si>
  <si>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</si>
  <si>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</si>
  <si>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</si>
  <si>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</si>
  <si>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</si>
  <si>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</si>
  <si>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</si>
  <si>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</si>
  <si>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</si>
  <si>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</si>
  <si>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</si>
  <si>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</si>
  <si>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</si>
  <si>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</si>
  <si>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</si>
  <si>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</si>
  <si>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</si>
  <si>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</si>
  <si>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</si>
  <si>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</si>
  <si>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</si>
  <si>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</si>
  <si>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</si>
  <si>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</si>
  <si>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</si>
  <si>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</si>
  <si>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</si>
  <si>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</si>
  <si>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</si>
  <si>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</si>
  <si>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</si>
  <si>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</si>
  <si>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</si>
  <si>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</si>
  <si>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</si>
  <si>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</si>
  <si>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</si>
  <si>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</si>
  <si>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</si>
  <si>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</si>
  <si>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</si>
  <si>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</si>
  <si>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</si>
  <si>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</si>
  <si>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</si>
  <si>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</si>
  <si>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</si>
  <si>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</si>
  <si>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</si>
  <si>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</si>
  <si>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</si>
  <si>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</si>
  <si>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</si>
  <si>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</si>
  <si>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</si>
  <si>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</si>
  <si>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</si>
  <si>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</si>
  <si>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</si>
  <si>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</si>
  <si>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</si>
  <si>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</si>
  <si>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</si>
  <si>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</si>
  <si>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</si>
  <si>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</si>
  <si>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</si>
  <si>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</si>
  <si>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</si>
  <si>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</si>
  <si>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</si>
  <si>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</si>
  <si>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</si>
  <si>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</si>
  <si>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</si>
  <si>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</si>
  <si>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</si>
  <si>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</si>
  <si>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</si>
  <si>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</si>
  <si>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</si>
  <si>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</si>
  <si>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</si>
  <si>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</si>
  <si>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</si>
  <si>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</si>
  <si>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</si>
  <si>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</si>
  <si>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</si>
  <si>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</si>
  <si>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</si>
  <si>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</si>
  <si>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</si>
  <si>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</si>
  <si>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</si>
  <si>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</si>
  <si>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</si>
  <si>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</si>
  <si>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</si>
  <si>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</si>
  <si>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</si>
  <si>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</si>
  <si>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</si>
  <si>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</si>
  <si>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</si>
  <si>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</si>
  <si>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</si>
  <si>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</si>
  <si>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</si>
  <si>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</si>
  <si>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</si>
  <si>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</si>
  <si>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</si>
  <si>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</si>
  <si>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</si>
  <si>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</si>
  <si>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</si>
  <si>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</si>
  <si>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</si>
  <si>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</si>
  <si>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</si>
  <si>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</si>
  <si>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</si>
  <si>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</si>
  <si>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</si>
  <si>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</si>
  <si>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</si>
  <si>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</si>
  <si>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</si>
  <si>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</si>
  <si>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</si>
  <si>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</si>
  <si>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</si>
  <si>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</si>
  <si>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</si>
  <si>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</si>
  <si>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</si>
  <si>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</si>
  <si>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</si>
  <si>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</si>
  <si>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</si>
  <si>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</si>
  <si>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</si>
  <si>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</si>
  <si>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</si>
  <si>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</si>
  <si>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</si>
  <si>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</si>
  <si>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</si>
  <si>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</si>
  <si>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</si>
  <si>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</si>
  <si>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</si>
  <si>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</si>
  <si>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</si>
  <si>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</si>
  <si>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</si>
  <si>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</si>
  <si>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</si>
  <si>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</si>
  <si>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</si>
  <si>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</si>
  <si>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</si>
  <si>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</si>
  <si>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</si>
  <si>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</si>
  <si>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</si>
  <si>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</si>
  <si>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</si>
  <si>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</si>
  <si>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</si>
  <si>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</si>
  <si>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</si>
  <si>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</si>
  <si>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</si>
  <si>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</si>
  <si>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</si>
  <si>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</si>
  <si>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</si>
  <si>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</si>
  <si>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</si>
  <si>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</si>
  <si>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</si>
  <si>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</si>
  <si>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</si>
  <si>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</si>
  <si>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</si>
  <si>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</si>
  <si>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</si>
  <si>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</si>
  <si>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</si>
  <si>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</si>
  <si>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</si>
  <si>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</si>
  <si>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</si>
  <si>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</si>
  <si>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</si>
  <si>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</si>
  <si>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</si>
  <si>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</si>
  <si>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</si>
  <si>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</si>
  <si>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</si>
  <si>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</si>
  <si>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</si>
  <si>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</si>
  <si>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</si>
  <si>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</si>
  <si>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</si>
  <si>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</si>
  <si>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</si>
  <si>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</si>
  <si>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</si>
  <si>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</si>
  <si>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</si>
  <si>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</si>
  <si>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</si>
  <si>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</si>
  <si>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</si>
  <si>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</si>
  <si>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</si>
  <si>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</si>
  <si>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</si>
  <si>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</si>
  <si>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</si>
  <si>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</si>
  <si>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</si>
  <si>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</si>
  <si>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</si>
  <si>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</si>
  <si>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</si>
  <si>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</si>
  <si>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</si>
  <si>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</si>
  <si>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</si>
  <si>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</si>
  <si>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</si>
  <si>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</si>
  <si>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</si>
  <si>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</si>
  <si>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</si>
  <si>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</si>
  <si>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</si>
  <si>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</si>
  <si>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</si>
  <si>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</si>
  <si>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</si>
  <si>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</si>
  <si>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</si>
  <si>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</si>
  <si>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</si>
  <si>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</si>
  <si>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</si>
  <si>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</si>
  <si>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</si>
  <si>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</si>
  <si>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</si>
  <si>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</si>
  <si>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</si>
  <si>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</si>
  <si>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</si>
  <si>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</si>
  <si>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</si>
  <si>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</si>
  <si>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</si>
  <si>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</si>
  <si>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</si>
  <si>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</si>
  <si>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</si>
  <si>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</si>
  <si>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</si>
  <si>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</si>
  <si>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</si>
  <si>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</si>
  <si>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</si>
  <si>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</si>
  <si>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</si>
  <si>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</si>
  <si>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</si>
  <si>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</si>
  <si>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</si>
  <si>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</si>
  <si>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</si>
  <si>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</si>
  <si>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</si>
  <si>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</si>
  <si>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</si>
  <si>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</si>
  <si>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</si>
  <si>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</si>
  <si>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</si>
  <si>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</si>
  <si>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</si>
  <si>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</si>
  <si>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</si>
  <si>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</si>
  <si>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</si>
  <si>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</si>
  <si>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</si>
  <si>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</si>
  <si>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</si>
  <si>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</si>
  <si>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</si>
  <si>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</si>
  <si>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</si>
  <si>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</si>
  <si>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</si>
  <si>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</si>
  <si>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</si>
  <si>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</si>
  <si>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</si>
  <si>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</si>
  <si>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</si>
  <si>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</si>
  <si>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</si>
  <si>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</si>
  <si>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</si>
  <si>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</si>
  <si>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</si>
  <si>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</si>
  <si>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</si>
  <si>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</si>
  <si>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</si>
  <si>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</si>
  <si>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</si>
  <si>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</si>
  <si>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</si>
  <si>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</si>
  <si>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</si>
  <si>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</si>
  <si>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</si>
  <si>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</si>
  <si>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</si>
  <si>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</si>
  <si>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</si>
  <si>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</si>
  <si>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</si>
  <si>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</si>
  <si>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</si>
  <si>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</si>
  <si>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</si>
  <si>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</si>
  <si>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</si>
  <si>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</si>
  <si>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</si>
  <si>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</si>
  <si>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</si>
  <si>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</si>
  <si>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</si>
  <si>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</si>
  <si>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</si>
  <si>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</si>
  <si>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</si>
  <si>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</si>
  <si>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</si>
  <si>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</si>
  <si>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</si>
  <si>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</si>
  <si>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</si>
  <si>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</si>
  <si>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</si>
  <si>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</si>
  <si>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</si>
  <si>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</si>
  <si>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</si>
  <si>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</si>
  <si>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</si>
  <si>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</si>
  <si>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</si>
  <si>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</si>
  <si>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</si>
  <si>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</si>
  <si>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</si>
  <si>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</si>
  <si>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</si>
  <si>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</si>
  <si>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</si>
  <si>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</si>
  <si>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</si>
  <si>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</si>
  <si>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</si>
  <si>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</si>
  <si>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</si>
  <si>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</si>
  <si>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</si>
  <si>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</si>
  <si>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</si>
  <si>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</si>
  <si>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</si>
  <si>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</si>
  <si>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</si>
  <si>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</si>
  <si>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</si>
  <si>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</si>
  <si>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</si>
  <si>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</si>
  <si>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</si>
  <si>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</si>
  <si>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</si>
  <si>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</si>
  <si>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</si>
  <si>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</si>
  <si>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</si>
  <si>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</si>
  <si>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</si>
  <si>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</si>
  <si>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</si>
  <si>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</si>
  <si>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</si>
  <si>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</si>
  <si>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</si>
  <si>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</si>
  <si>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</si>
  <si>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</si>
  <si>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</si>
  <si>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</si>
  <si>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</si>
  <si>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</si>
  <si>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</si>
  <si>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</si>
  <si>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</si>
  <si>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</si>
  <si>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</si>
  <si>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</si>
  <si>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</si>
  <si>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</si>
  <si>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</si>
  <si>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</si>
  <si>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</si>
  <si>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</si>
  <si>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</si>
  <si>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</si>
  <si>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</si>
  <si>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</si>
  <si>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</si>
  <si>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</si>
  <si>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</si>
  <si>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</si>
  <si>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</si>
  <si>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</si>
  <si>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</si>
  <si>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</si>
  <si>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</si>
  <si>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</si>
  <si>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</si>
  <si>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</si>
  <si>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</si>
  <si>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</si>
  <si>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</si>
  <si>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</si>
  <si>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</si>
  <si>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</si>
  <si>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</si>
  <si>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</si>
  <si>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</si>
  <si>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</si>
  <si>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</si>
  <si>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</si>
  <si>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</si>
  <si>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</si>
  <si>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</si>
  <si>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</si>
  <si>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</si>
  <si>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</si>
  <si>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</si>
  <si>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</si>
  <si>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</si>
  <si>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</si>
  <si>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</si>
  <si>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</si>
  <si>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</si>
  <si>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</si>
  <si>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</si>
  <si>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</si>
  <si>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</si>
  <si>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</si>
  <si>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</si>
  <si>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</si>
  <si>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</si>
  <si>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</si>
  <si>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</si>
  <si>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</si>
  <si>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</si>
  <si>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</si>
  <si>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</si>
  <si>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</si>
  <si>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</si>
  <si>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</si>
  <si>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</si>
  <si>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</si>
  <si>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</si>
  <si>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</si>
  <si>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</si>
  <si>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</si>
  <si>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</si>
  <si>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</si>
  <si>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</si>
  <si>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</si>
  <si>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</si>
  <si>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</si>
  <si>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</si>
  <si>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</si>
  <si>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</si>
  <si>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</si>
  <si>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</si>
  <si>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</si>
  <si>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</si>
  <si>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</si>
  <si>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</si>
  <si>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</si>
  <si>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</si>
  <si>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</si>
  <si>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</si>
  <si>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</si>
  <si>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</si>
  <si>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</si>
  <si>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</si>
  <si>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</si>
  <si>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</si>
  <si>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</si>
  <si>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</si>
  <si>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</si>
  <si>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</si>
  <si>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</si>
  <si>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</si>
  <si>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</si>
  <si>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</si>
  <si>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</si>
  <si>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</si>
  <si>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</si>
  <si>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</si>
  <si>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</si>
  <si>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</si>
  <si>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</si>
  <si>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</si>
  <si>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</si>
  <si>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</si>
  <si>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</si>
  <si>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</si>
  <si>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</si>
  <si>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</si>
  <si>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</si>
  <si>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</si>
  <si>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</si>
  <si>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</si>
  <si>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</si>
  <si>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</si>
  <si>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</si>
  <si>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</si>
  <si>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</si>
  <si>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</si>
  <si>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</si>
  <si>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</si>
  <si>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</si>
  <si>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</si>
  <si>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</si>
  <si>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</si>
  <si>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</si>
  <si>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</si>
  <si>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</si>
  <si>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</si>
  <si>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</si>
  <si>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</si>
  <si>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</si>
  <si>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</si>
  <si>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</si>
  <si>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</si>
  <si>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</si>
  <si>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</si>
  <si>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</si>
  <si>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</si>
  <si>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</si>
  <si>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</si>
  <si>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</si>
  <si>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</si>
  <si>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</si>
  <si>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</si>
  <si>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</si>
  <si>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</si>
  <si>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</si>
  <si>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</si>
  <si>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</si>
  <si>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</si>
  <si>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</si>
  <si>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</si>
  <si>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</si>
  <si>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</si>
  <si>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</si>
  <si>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</si>
  <si>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</si>
  <si>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</si>
  <si>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</si>
  <si>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</si>
  <si>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</si>
  <si>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</si>
  <si>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</si>
  <si>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</si>
  <si>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</si>
  <si>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</si>
  <si>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</si>
  <si>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</si>
  <si>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</si>
  <si>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</si>
  <si>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</si>
  <si>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</si>
  <si>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</si>
  <si>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</si>
  <si>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</si>
  <si>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</si>
  <si>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</si>
  <si>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</si>
  <si>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</si>
  <si>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</si>
  <si>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</si>
  <si>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</si>
  <si>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</si>
  <si>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</si>
  <si>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</si>
  <si>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</si>
  <si>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</si>
  <si>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</si>
  <si>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</si>
  <si>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</si>
  <si>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</si>
  <si>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</si>
  <si>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</si>
  <si>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</si>
  <si>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</si>
  <si>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</si>
  <si>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</si>
  <si>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</si>
  <si>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</si>
  <si>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</si>
  <si>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</si>
  <si>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</si>
  <si>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</si>
  <si>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</si>
  <si>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</si>
  <si>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</si>
  <si>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</si>
  <si>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</si>
  <si>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</si>
  <si>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</si>
  <si>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</si>
  <si>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</si>
  <si>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</si>
  <si>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</si>
  <si>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</si>
  <si>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</si>
  <si>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</si>
  <si>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</si>
  <si>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</si>
  <si>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</si>
  <si>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</si>
  <si>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</si>
  <si>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</si>
  <si>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</si>
  <si>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</si>
  <si>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</si>
  <si>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</si>
  <si>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</si>
  <si>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</si>
  <si>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</si>
  <si>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</si>
  <si>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</si>
  <si>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</si>
  <si>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</si>
  <si>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</si>
  <si>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</si>
  <si>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</si>
  <si>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</si>
  <si>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</si>
  <si>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</si>
  <si>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</si>
  <si>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</si>
  <si>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</si>
  <si>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</si>
  <si>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</si>
  <si>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</si>
  <si>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</si>
  <si>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</si>
  <si>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</si>
  <si>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</si>
  <si>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</si>
  <si>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</si>
  <si>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</si>
  <si>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</si>
  <si>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</si>
  <si>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</si>
  <si>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</si>
  <si>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</si>
  <si>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</si>
  <si>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</si>
  <si>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</si>
  <si>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</si>
  <si>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</si>
  <si>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</si>
  <si>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</si>
  <si>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</si>
  <si>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</si>
  <si>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</si>
  <si>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</si>
  <si>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</si>
  <si>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</si>
  <si>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</si>
  <si>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</si>
  <si>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</si>
  <si>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</si>
  <si>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</si>
  <si>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</si>
  <si>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</si>
  <si>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</si>
  <si>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</si>
  <si>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</si>
  <si>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</si>
  <si>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</si>
  <si>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</si>
  <si>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</si>
  <si>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</si>
  <si>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</si>
  <si>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</si>
  <si>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</si>
  <si>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</si>
  <si>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</si>
  <si>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</si>
  <si>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</si>
  <si>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</si>
  <si>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</si>
  <si>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</si>
  <si>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</si>
  <si>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</si>
  <si>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</si>
  <si>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</si>
  <si>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</si>
  <si>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</si>
  <si>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</si>
  <si>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</si>
  <si>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</si>
  <si>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</si>
  <si>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</si>
  <si>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</si>
  <si>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</si>
  <si>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</si>
  <si>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</si>
  <si>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</si>
  <si>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</si>
  <si>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</si>
  <si>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</si>
  <si>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</si>
  <si>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</si>
  <si>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</si>
  <si>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</si>
  <si>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</si>
  <si>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</si>
  <si>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</si>
  <si>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</si>
  <si>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</si>
  <si>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</si>
  <si>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</si>
  <si>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</si>
  <si>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</si>
  <si>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</si>
  <si>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</si>
  <si>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</si>
  <si>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</si>
  <si>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</si>
  <si>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</si>
  <si>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</si>
  <si>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</si>
  <si>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</si>
  <si>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</si>
  <si>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</si>
  <si>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</si>
  <si>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</si>
  <si>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</si>
  <si>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</si>
  <si>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</si>
  <si>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</si>
  <si>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</si>
  <si>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</si>
  <si>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</si>
  <si>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</si>
  <si>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</si>
  <si>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</si>
  <si>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</si>
  <si>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</si>
  <si>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</si>
  <si>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</si>
  <si>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</si>
  <si>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</si>
  <si>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</si>
  <si>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</si>
  <si>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</si>
  <si>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</si>
  <si>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</si>
  <si>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</si>
  <si>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</si>
  <si>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</si>
  <si>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</si>
  <si>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</si>
  <si>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</si>
  <si>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</si>
  <si>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</si>
  <si>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</si>
  <si>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</si>
  <si>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</si>
  <si>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</si>
  <si>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</si>
  <si>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</si>
  <si>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</si>
  <si>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</si>
  <si>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</si>
  <si>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</si>
  <si>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</si>
  <si>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</si>
  <si>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</si>
  <si>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</si>
  <si>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</si>
  <si>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</si>
  <si>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</si>
  <si>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</si>
  <si>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</si>
  <si>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</si>
  <si>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</si>
  <si>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</si>
  <si>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</si>
  <si>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</si>
  <si>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</si>
  <si>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</si>
  <si>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</si>
  <si>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</si>
  <si>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</si>
  <si>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</si>
  <si>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</si>
  <si>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</si>
  <si>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</si>
  <si>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</si>
  <si>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</si>
  <si>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</si>
  <si>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</si>
  <si>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</si>
  <si>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</si>
  <si>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</si>
  <si>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</si>
  <si>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</si>
  <si>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</si>
  <si>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</si>
  <si>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</si>
  <si>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</si>
  <si>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</si>
  <si>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</si>
  <si>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</si>
  <si>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</si>
  <si>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</si>
  <si>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</si>
  <si>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</si>
  <si>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</si>
  <si>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</si>
  <si>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</si>
  <si>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</si>
  <si>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</si>
  <si>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</si>
  <si>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</si>
  <si>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</si>
  <si>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</si>
  <si>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</si>
  <si>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</si>
  <si>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</si>
  <si>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</si>
  <si>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</si>
  <si>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</si>
  <si>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</si>
  <si>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</si>
  <si>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</si>
  <si>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</si>
  <si>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</si>
  <si>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</si>
  <si>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</si>
  <si>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</si>
  <si>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</si>
  <si>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</si>
  <si>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</si>
  <si>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</si>
  <si>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</si>
  <si>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</si>
  <si>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</si>
  <si>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</si>
  <si>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</si>
  <si>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</si>
  <si>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</si>
  <si>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</si>
  <si>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</si>
  <si>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</si>
  <si>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</si>
  <si>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</si>
  <si>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</si>
  <si>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</si>
  <si>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</si>
  <si>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</si>
  <si>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</si>
  <si>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</si>
  <si>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</si>
  <si>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</si>
  <si>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</si>
  <si>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</si>
  <si>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</si>
  <si>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</si>
  <si>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</si>
  <si>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</si>
  <si>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</si>
  <si>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</si>
  <si>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</si>
  <si>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</si>
  <si>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</si>
  <si>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</si>
  <si>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</si>
  <si>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</si>
  <si>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</si>
  <si>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</si>
  <si>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</si>
  <si>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</si>
  <si>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</si>
  <si>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</si>
  <si>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</si>
  <si>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</si>
  <si>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</si>
  <si>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</si>
  <si>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</si>
  <si>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</si>
  <si>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</si>
  <si>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</si>
  <si>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</si>
  <si>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</si>
  <si>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</si>
  <si>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</si>
  <si>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</si>
  <si>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</si>
  <si>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</si>
  <si>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</si>
  <si>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</si>
  <si>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</si>
  <si>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</si>
  <si>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</si>
  <si>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</si>
  <si>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</si>
  <si>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</si>
  <si>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</si>
  <si>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</si>
  <si>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</si>
  <si>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</si>
  <si>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</si>
  <si>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</si>
  <si>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</si>
  <si>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</si>
  <si>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</si>
  <si>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</si>
  <si>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</si>
  <si>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</si>
  <si>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</si>
  <si>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</si>
  <si>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</si>
  <si>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</si>
  <si>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</si>
  <si>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</si>
  <si>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</si>
  <si>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</si>
  <si>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</si>
  <si>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</si>
  <si>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</si>
  <si>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</si>
  <si>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</si>
  <si>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</si>
  <si>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</si>
  <si>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</si>
  <si>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</si>
  <si>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</si>
  <si>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</si>
  <si>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</si>
  <si>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</si>
  <si>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</si>
  <si>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</si>
  <si>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</si>
  <si>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</si>
  <si>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</si>
  <si>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</si>
  <si>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</si>
  <si>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</si>
  <si>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</si>
  <si>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</si>
  <si>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</si>
  <si>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</si>
  <si>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</si>
  <si>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</si>
  <si>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</si>
  <si>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</si>
  <si>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</si>
  <si>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</si>
  <si>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</si>
  <si>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</si>
  <si>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</si>
  <si>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</si>
  <si>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</si>
  <si>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</si>
  <si>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</si>
  <si>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</si>
  <si>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</si>
  <si>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</si>
  <si>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</si>
  <si>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</si>
  <si>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</si>
  <si>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</si>
  <si>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</si>
  <si>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ETA 70 mins</t>
  </si>
  <si>
    <t>PCM-20251106-00000727</t>
  </si>
  <si>
    <t>Sceco Cut in Area and Team save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</si>
  <si>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</si>
  <si>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</si>
  <si>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</si>
  <si>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</si>
  <si>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</si>
  <si>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</si>
  <si>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</si>
  <si>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</si>
  <si>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</si>
  <si>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</si>
  <si>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</si>
  <si>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</si>
  <si>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</si>
  <si>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</si>
  <si>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</si>
  <si>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</si>
  <si>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at site </t>
  </si>
  <si>
    <t xml:space="preserve">TT-20251106-00701 </t>
  </si>
  <si>
    <t>EM team moved ETA: 30 min</t>
  </si>
  <si>
    <t>EM team moved ETA: 40 min</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</si>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</sst>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304.47510937500192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1.0204218750004657</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1.7065393520169891E-2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45967.423535300928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45967.423535300928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45967.423535300928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45967.423535300928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45967.423535300928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45967.423535300928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45967.423535300928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45967.423535300928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45967.423535300928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45967.423535300928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45967.423535300928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45967.423535300928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45967.423535300928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45967.423535300928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45967.423535300928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45967.423535300928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45967.423535300928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45967.423535300928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45967.423535300928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45967.423535300928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45967.423535300928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45967.423535300928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45967.423535300928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45967.423535300928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45967.423535300928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45967.423535300928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45967.423535300928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45967.423535300928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45967.423535300928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45967.423535300928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45967.423535300928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45967.423535300928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45967.423535300928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45967.423535300928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45967.423535300928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45967.423535300928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45967.423535300928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45967.423535300928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45967.423535300928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45967.423535300928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45967.423535300928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45967.423535300928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45967.423535300928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45967.423535300928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45967.423535300928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45967.423535300928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45967.423535300928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45967.423535300928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45967.423535300928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45967.423535300928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45967.423535300928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45967.423535300928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45967.423535300928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45967.423535300928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45967.423535300928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45967.423535300928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45967.423535300928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45967.423535300928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45967.423535300928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45967.423535300928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45967.423535300928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45967.423535300928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45967.423535300928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45967.423535300928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45967.423535300928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45967.423535300928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45967.423535300928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45967.423535300928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45967.423535300928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45967.423535300928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45967.423535300928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45967.423535300928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45967.423535300928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45967.423535300928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45967.423535300928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45967.423535300928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45967.423535300928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45967.423535300928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45967.423535300928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45967.423535300928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45967.423535300928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45967.423535300928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45967.423535300928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45967.423535300928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142.42369733796659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45967.423535300928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45967.423535300928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45967.423535300928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45967.423535300928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45967.423535300928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45967.423535300928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45967.423535300928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45967.423535300928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45967.423535300928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45967.423535300928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45967.423535300928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45967.423535300928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45967.423535300928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45967.423535300928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45967.423535300928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45967.423535300928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45967.423535300928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45967.423535300928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45967.423535300928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45967.423535300928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45967.423535300928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45967.423535300928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45967.423535300928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45967.423535300928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45967.423535300928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45967.423535300928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45967.423535300928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45967.423535300928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45967.423535300928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45967.423535300928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45967.423535300928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45967.423535300928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45967.423535300928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45967.423535300928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45967.423535300928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45967.423535300928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45967.423535300928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45967.423535300928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45967.423535300928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45967.423535300928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45967.423535300928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45967.423535300928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45967.423535300928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45967.423535300928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45967.423535300928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45967.423535300928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45967.423535300928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45967.423535300928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45967.423535300928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45967.423535300928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45967.423535300928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45967.423535300928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45967.423535300928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45967.423535300928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45967.423535300928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45967.423535300928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45967.423535300928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45967.423535300928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45967.423535300928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45967.423535300928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45967.423535300928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45967.423535300928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45967.423535300928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45967.423535300928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45967.423535300928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45967.423535300928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45967.423535300928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45967.423535300928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45967.423535300928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45967.423535300928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45967.423535300928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45967.423535300928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45967.423535300928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45967.423535300928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45967.423535300928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45967.423535300928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45967.423535300928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45967.423535300928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45967.423535300928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45967.423535300928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45967.423535300928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45967.423535300928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45967.423535300928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45967.423535300928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45967.423535300928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45967.423535300928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45967.423535300928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45967.423535300928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45967.423535300928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45967.423535300928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45967.423535300928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45967.423535300928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45967.423535300928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45967.423535300928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45967.423535300928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45967.423535300928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45967.423535300928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45967.423535300928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45967.423535300928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45967.423535300928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45967.423535300928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45967.423535300928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45967.423535300928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45967.423535300928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45967.423535300928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45967.423535300928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45967.423535300928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45967.423535300928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45967.423535300928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45967.423535300928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45967.423535300928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45967.423535300928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45967.423535300928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45967.423535300928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45967.423535300928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45967.423535300928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45967.423535300928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45967.423535300928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45967.423535300928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45967.423535300928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45967.423535300928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45967.423535300928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45967.423535300928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45967.423535300928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45967.423535300928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45967.423535300928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45967.423535300928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45967.423535300928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45967.423535300928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45967.423535300928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45967.423535300928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45967.423535300928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45967.423535300928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45967.423535300928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45967.423535300928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45967.423535300928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45967.423535300928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45967.423535300928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45967.423535300928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45967.423535300928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45967.423535300928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45967.423535300928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45967.423535300928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45967.423535300928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45967.423535300928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45967.423535300928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45967.423535300928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45967.423535300928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45967.423535300928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45967.423535300928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45967.423535300928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45967.423535300928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45967.423535300928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45967.423535300928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45967.423535300928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45967.423535300928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45967.423535300928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45967.423535300928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45967.423535300928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45967.423535300928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45967.423535300928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45967.423535300928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45967.423535300928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45967.423535300928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45967.423535300928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45967.423535300928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45967.423535300928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45967.423535300928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45967.423535300928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45967.423535300928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45967.423535300928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45967.423535300928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45967.423535300928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45967.423535300928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45967.423535300928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45967.423535300928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45967.423535300928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45967.423535300928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45967.423535300928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45967.423535300928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45967.423535300928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45967.423535300928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45967.423535300928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45967.423535300928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45967.423535300928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45967.423535300928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45967.423535300928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45967.423535300928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45967.423535300928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45967.423535300928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45967.423535300928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45967.423535300928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45967.423535300928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45967.423535300928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45967.423535300928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45967.423535300928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45967.423535300928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45967.423535300928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45967.423535300928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45967.423535300928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45967.423535300928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45967.423535300928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45967.423535300928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45967.423535300928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45967.423535300928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45967.423535300928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45967.423535300928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45967.423535300928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45967.423535300928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45967.423535300928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45967.423535300928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45967.423535300928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45967.423535300928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45967.423535300928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45967.423535300928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45967.423535300928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45967.423535300928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45967.423535300928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45967.423535300928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45967.423535300928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45967.423535300928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45967.423535300928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45967.423535300928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45967.423535300928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45967.423535300928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45967.423535300928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45967.423535300928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45967.423535300928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45967.423535300928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45967.423535300928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45967.423535300928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45967.423535300928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45967.423535300928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45967.423535300928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45967.423535300928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45967.423535300928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45967.423535300928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45967.423535300928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45967.423535300928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45967.423535300928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45967.423535300928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45967.423535300928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45967.423535300928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45967.423535300928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45967.423535300928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45967.423535300928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45967.423535300928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45967.423535300928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45967.423535300928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45967.423535300928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45967.423535300928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45967.423535300928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45967.423535300928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45967.423535300928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45967.423535300928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45967.423535300928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45967.423535300928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45967.423535300928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45967.423535300928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45967.423535300928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45967.423535300928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45967.423535300928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45967.423535300928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45967.423535300928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45967.423535300928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45967.423535300928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45967.423535300928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45967.423535300928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45967.423535300928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45967.423535300928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45967.423535300928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45967.423535300928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45967.423535300928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45967.423535300928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45967.423535300928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45967.423535300928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45967.423535300928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45967.423535300928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45967.423535300928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45967.423535300928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45967.423535300928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45967.423535300928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45967.423535300928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45967.423535300928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45967.423535300928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45967.423535300928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45967.423535300928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45967.423535300928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45967.423535300928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45967.423535300928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45967.423535300928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45967.423535300928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45967.423535300928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45967.423535300928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45967.423535300928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45967.423535300928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45967.423535300928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45967.423535300928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45967.423535300928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45967.423535300928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45967.423535300928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45967.423535300928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45967.423535300928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45967.423535300928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45967.423535300928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45967.423535300928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45967.423535300928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45967.423535300928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45967.423535300928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45967.423535300928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45967.423535300928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45967.423535300928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45967.423535300928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45967.423535300928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45967.423535300928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45967.423535300928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45967.423535300928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45967.423535300928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45967.423535300928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45967.423535300928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45967.423535300928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45967.423535300928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45967.423535300928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45967.423535300928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45967.423535300928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45967.423535300928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45967.423535300928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45967.423535300928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45967.423535300928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45967.423535300928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45967.423535300928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45967.423535300928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45967.423535300928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45967.423535300928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45967.423535300928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45967.423535300928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45967.423535300928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45967.423535300928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45967.423535300928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45967.423535300928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45967.423535300928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45967.423535300928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45967.423535300928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45967.423535300928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45967.423535300928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45967.423535300928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45967.423535300928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45967.423535300928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45967.423535300928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45967.423535300928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45967.423535300928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45967.423535300928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45967.423535300928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45967.423535300928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45967.423535300928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45967.423535300928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45967.423535300928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45967.423535300928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45967.423535300928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45967.423535300928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45967.423535300928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45967.423535300928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45967.423535300928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45967.423535300928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45967.423535300928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45967.423535300928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45967.423535300928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45967.423535300928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45967.423535300928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45967.423535300928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45967.423535300928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45967.423535300928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45967.423535300928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45967.423535300928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45967.423535300928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45967.423535300928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45967.423535300928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45967.423535300928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45967.423535300928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45967.423535300928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45967.423535300928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45967.423535300928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45967.423535300928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45967.423535300928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45967.423535300928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45967.423535300928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45967.423535300928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45967.423535300928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45967.423535300928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45967.423535300928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45967.423535300928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45967.423535300928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45967.423535300928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45967.423535300928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45967.423535300928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45967.423535300928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45967.423535300928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45967.423535300928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45967.423535300928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45967.423535300928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45967.423535300928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45967.423535300928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45967.423535300928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45967.423535300928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45967.423535300928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45967.423535300928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45967.423535300928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45967.423535300928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45967.423535300928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45967.423535300928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45967.423535300928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45967.423535300928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45967.423535300928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45967.423535300928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45967.423535300928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45967.423535300928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45967.423535300928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45967.423535300928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45967.423535300928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45967.423535300928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45967.423535300928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45967.423535300928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45967.423535300928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45967.423535300928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45967.423535300928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45967.423535300928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45967.423535300928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45967.423535300928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45967.423535300928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45967.423535300928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45967.423535300928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45967.423535300928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45967.423535300928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45967.423535300928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45967.423535300928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45967.423535300928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45967.423535300928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45967.423535300928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45967.423535300928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45967.423535300928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45967.423535300928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45967.423535300928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45967.423535300928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45967.423535300928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45967.423535300928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45967.423535300928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45967.423535300928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45967.423535300928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45967.423535300928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45967.423535300928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45967.423535300928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45967.423535300928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45967.423535300928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45967.423535300928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45967.423535300928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45967.423535300928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45967.423535300928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45967.423535300928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45967.423535300928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45967.423535300928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45967.423535300928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45967.423535300928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45967.423535300928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45967.423535300928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45967.423535300928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45967.423535300928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45967.423535300928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45967.423535300928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45967.423535300928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45967.423535300928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45967.423535300928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45967.423535300928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45967.423535300928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45967.423535300928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45967.423535300928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45967.423535300928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45967.423535300928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45967.423535300928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45967.423535300928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45967.423535300928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45967.423535300928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45967.423535300928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45967.423535300928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45967.423535300928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45967.423535300928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45967.423535300928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45967.423535300928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45967.423535300928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45967.423535300928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45967.423535300928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45967.423535300928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45967.423535300928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45967.423535300928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45967.423535300928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45967.423535300928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45967.423535300928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45967.423535300928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45967.423535300928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45967.423535300928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45967.423535300928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45967.423535300928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45967.423535300928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45967.423535300928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45967.423535300928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45967.423535300928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45967.423535300928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45967.423535300928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45967.423535300928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45967.423535300928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45967.423535300928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45967.423535300928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45967.423535300928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45967.423535300928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45967.423535300928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45967.423535300928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45967.423535300928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45967.423535300928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45967.423535300928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45967.423535300928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45967.423535300928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45967.423535300928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45967.423535300928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45967.423535300928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45967.423535300928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45967.423535300928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45967.423535300928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45967.423535300928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45967.423535300928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45967.423535300928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45967.423535300928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45967.423535300928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45967.423535300928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45967.423535300928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45967.423535300928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45967.423535300928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45967.423535300928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45967.423535300928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45967.423535300928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45967.423535300928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45967.423535300928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45967.423535300928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45967.423535300928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45967.423535300928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45967.423535300928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45967.423535300928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45967.423535300928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45967.423535300928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45967.423535300928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45967.423535300928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45967.423535300928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45967.423535300928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45967.423535300928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45967.423535300928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45967.423535300928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45967.423535300928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45967.423535300928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45967.423535300928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45967.423535300928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45967.423535300928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45967.423535300928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45967.423535300928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45967.423535300928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45967.423535300928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45967.423535300928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45967.423535300928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45967.423535300928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45967.423535300928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45967.423535300928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45967.423535300928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45967.423535300928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45967.423535300928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45967.423535300928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45967.423535300928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45967.423535300928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45967.423535300928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45967.423535300928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45967.423535300928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45967.423535300928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45967.423535300928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45967.423535300928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45967.423535300928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45967.423535300928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45967.423535300928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45967.423535300928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45967.423535300928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45967.423535300928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45967.423535300928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45967.423535300928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45967.423535300928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45967.423535300928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45967.423535300928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45967.423535300928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45967.423535300928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45967.423535300928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45967.423535300928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45967.423535300928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45967.423535300928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45967.423535300928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45967.423535300928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45967.423535300928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45967.423535300928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45967.423535300928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45967.423535300928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45967.423535300928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45967.423535300928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45967.423535300928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45967.423535300928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45967.423535300928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45967.423535300928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45967.423535300928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45967.423535300928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45967.423535300928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45967.423535300928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45967.423535300928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45967.423535300928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45967.423535300928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45967.423535300928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45967.423535300928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45967.423535300928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45967.423535300928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45967.423535300928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45967.423535300928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45967.423535300928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45967.423535300928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45967.423535300928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45967.423535300928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45967.423535300928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45967.423535300928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45967.423535300928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45967.423535300928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45967.423535300928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45967.423535300928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45967.423535300928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45967.423535300928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45967.423535300928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45967.423535300928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45967.423535300928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45967.423535300928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45967.423535300928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45967.423535300928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45967.423535300928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45967.423535300928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45967.423535300928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45967.423535300928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45967.423535300928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45967.423535300928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45967.423535300928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45967.423535300928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45967.423535300928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45967.423535300928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45967.423535300928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45967.423535300928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45967.423535300928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45967.423535300928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45967.423535300928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45967.423535300928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45967.423535300928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45967.423535300928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45967.423535300928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45967.423535300928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45967.423535300928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45967.423535300928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45967.423535300928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45967.423535300928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45967.423535300928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45967.423535300928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45967.423535300928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45967.423535300928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45967.423535300928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45967.423535300928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45967.423535300928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45967.423535300928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45967.423535300928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45967.423535300928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45967.423535300928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45967.423535300928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45967.423535300928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45967.423535300928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45967.423535300928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45967.423535300928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45967.423535300928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45967.423535300928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45967.423535300928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45967.423535300928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45967.423535300928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45967.423535300928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45967.423535300928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45967.423535300928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45967.423535300928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45967.423535300928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45967.423535300928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45967.423535300928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45967.423535300928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45967.423535300928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45967.423535300928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45967.423535300928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45967.423535300928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45967.423535300928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45967.423535300928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45967.423535300928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45967.423535300928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45967.423535300928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45967.423535300928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45967.423535300928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45967.423535300928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45967.423535300928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45967.423535300928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45967.423535300928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45967.423535300928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45967.423535300928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45967.423535300928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45967.423535300928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45967.423535300928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45967.423535300928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45967.423535300928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45967.423535300928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45967.423535300928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45967.423535300928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45967.423535300928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45967.423535300928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45967.423535300928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45967.423535300928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45967.423535300928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45967.423535300928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45967.423535300928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45967.423535300928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45967.423535300928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45967.423535300928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45967.423535300928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45967.423535300928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45967.423535300928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45967.423535300928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45967.423535300928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45967.423535300928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45967.423535300928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45967.423535300928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45967.423535300928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45967.423535300928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45967.423535300928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45967.423535300928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45967.423535300928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45967.423535300928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45967.423535300928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45967.423535300928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45967.423535300928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45967.423535300928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45967.423535300928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45967.423535300928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45967.423535300928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45967.423535300928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45967.423535300928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45967.423535300928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45967.423535300928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45967.423535300928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45967.423535300928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45967.423535300928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45967.423535300928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45967.423535300928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45967.423535300928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45967.423535300928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45967.423535300928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45967.423535300928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45967.423535300928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45967.423535300928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45967.423535300928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45967.423535300928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45967.423535300928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45967.423535300928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45967.423535300928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45967.423535300928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45967.423535300928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45967.423535300928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45967.423535300928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45967.423535300928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45967.423535300928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45967.423535300928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45967.423535300928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45967.423535300928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45967.423535300928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45967.423535300928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45967.423535300928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45967.423535300928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45967.423535300928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45967.423535300928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45967.423535300928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45967.423535300928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45967.423535300928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45967.423535300928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45967.423535300928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45967.423535300928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45967.423535300928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45967.423535300928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45967.423535300928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45967.423535300928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45967.423535300928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45967.423535300928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45967.423535300928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45967.423535300928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45967.423535300928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45967.423535300928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45967.423535300928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45967.423535300928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45967.423535300928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45967.423535300928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45967.423535300928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45967.423535300928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45967.423535300928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45967.423535300928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45967.423535300928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45967.423535300928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45967.423535300928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45967.423535300928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45967.423535300928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45967.423535300928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45967.423535300928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45967.423535300928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45967.423535300928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45967.423535300928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45967.423535300928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45967.423535300928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45967.423535300928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45967.423535300928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45967.423535300928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45967.423535300928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45967.423535300928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45967.423535300928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45967.423535300928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45967.423535300928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45967.423535300928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45967.423535300928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45967.423535300928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45967.423535300928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45967.423535300928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45967.423535300928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45967.423535300928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45967.423535300928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45967.423535300928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45967.423535300928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45967.423535300928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45967.423535300928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45967.423535300928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45967.423535300928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45967.423535300928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45967.423535300928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45967.423535300928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45967.423535300928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45967.423535300928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45967.423535300928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45967.423535300928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45967.423535300928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45967.423535300928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45967.423535300928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45967.423535300928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45967.423535300928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45967.423535300928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45967.423535300928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45967.423535300928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45967.423535300928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45967.423535300928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45967.423535300928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45967.423535300928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45967.423535300928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45967.423535300928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45967.423535300928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45967.423535300928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45967.423535300928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45967.423535300928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45967.423535300928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45967.423535300928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45967.423535300928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45967.423535300928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45967.423535300928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45967.423535300928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45967.423535300928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45967.423535300928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45967.423535300928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45967.423535300928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45967.423535300928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45967.423535300928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45967.423535300928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45967.423535300928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45967.423535300928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45967.423535300928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45967.423535300928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45967.423535300928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45967.423535300928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45967.423535300928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45967.423535300928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45967.423535300928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45967.423535300928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45967.423535300928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45967.423535300928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45967.423535300928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45967.423535300928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45967.423535300928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45967.423535300928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45967.423535300928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45967.423535300928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45967.423535300928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45967.423535300928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45967.423535300928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45967.423535300928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45967.423535300928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45967.423535300928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45967.423535300928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45967.423535300928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45967.423535300928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45967.423535300928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45967.423535300928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45967.423535300928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45967.423535300928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45967.423535300928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45967.423535300928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45967.423535300928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45967.423535300928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45967.423535300928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45967.423535300928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45967.423535300928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45967.423535300928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45967.423535300928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45967.423535300928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45967.423535300928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45967.423535300928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45967.423535300928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45967.423535300928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45967.423535300928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45967.423535300928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45967.423535300928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45967.423535300928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45967.423535300928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45967.423535300928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45967.423535300928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45967.423535300928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45967.423535300928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45967.423535300928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45967.423535300928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45967.423535300928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45967.423535300928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45967.423535300928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45967.423535300928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45967.423535300928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45967.423535300928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45967.423535300928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45967.423535300928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45967.423535300928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45967.423535300928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45967.423535300928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45967.423535300928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45967.423535300928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45967.423535300928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45967.423535300928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45967.423535300928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45967.423535300928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45967.423535300928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45967.423535300928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45967.423535300928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45967.423535300928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45967.423535300928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45967.423535300928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45967.423535300928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45967.423535300928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45967.423535300928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45967.423535300928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45967.423535300928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45967.423535300928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45967.423535300928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45967.423535300928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45967.423535300928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45967.423535300928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45967.423535300928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45967.423535300928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45967.423535300928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45967.423535300928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45967.423535300928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45967.423535300928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45967.423535300928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45967.423535300928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45967.423535300928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45967.423535300928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45967.423535300928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45967.423535300928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45967.423535300928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45967.423535300928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45967.423535300928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45967.423535300928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45967.423535300928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45967.423535300928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45967.423535300928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45967.423535300928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45967.423535300928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45967.423535300928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45967.423535300928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45967.423535300928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45967.423535300928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45967.423535300928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45967.423535300928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45967.423535300928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45967.423535300928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45967.423535300928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45967.423535300928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45967.423535300928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45967.423535300928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45967.423535300928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45967.423535300928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45967.423535300928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45967.423535300928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45967.423535300928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45967.423535300928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45967.423535300928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45967.423535300928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45967.423535300928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45967.423535300928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45967.423535300928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45967.423535300928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45967.423535300928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45967.423535300928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45967.423535300928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45967.423535300928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45967.423535300928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45967.423535300928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45967.423535300928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45967.423535300928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45967.423535300928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45967.423535300928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45967.423535300928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45967.423535300928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45967.423535300928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45967.423535300928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45967.423535300928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45967.423535300928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45967.423535300928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45967.423535300928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45967.423535300928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45967.423535300928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45967.423535300928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45967.423535300928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45967.423535300928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45967.423535300928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45967.423535300928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45967.423535300928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45967.423535300928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45967.423535300928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45967.423535300928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45967.423535300928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45967.423535300928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45967.423535300928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45967.423535300928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45967.423535300928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45967.423535300928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45967.423535300928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45967.423535300928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45967.423535300928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45967.423535300928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45967.423535300928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45967.423535300928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45967.423535300928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45967.423535300928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45967.423535300928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45967.423535300928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45967.423535300928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45967.423535300928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45967.423535300928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45967.423535300928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45967.423535300928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45967.423535300928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45967.423535300928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45967.423535300928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45967.423535300928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45967.423535300928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45967.423535300928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45967.423535300928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45967.423535300928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45967.423535300928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45967.423535300928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45967.423535300928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45967.423535300928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45967.423535300928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45967.423535300928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45967.423535300928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45967.423535300928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45967.423535300928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45967.423535300928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45967.423535300928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45967.423535300928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45967.423535300928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45967.423535300928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45967.423535300928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45967.423535300928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45967.423535300928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45967.423535300928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45967.423535300928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45967.423535300928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45967.423535300928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45967.423535300928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45967.423535300928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45967.423535300928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45967.423535300928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45967.423535300928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45967.423535300928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45967.423535300928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45967.423535300928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45967.423535300928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45967.423535300928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45967.423535300928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45967.423535300928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45967.423535300928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45967.423535300928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45967.423535300928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45967.423535300928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45967.423535300928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45967.423535300928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45967.423535300928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45967.423535300928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45967.423535300928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45967.423535300928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45967.423535300928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45967.423535300928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45967.423535300928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45967.423535300928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45967.423535300928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45967.423535300928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45967.423535300928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45967.423535300928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45967.423535300928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45967.423535300928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45967.423535300928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45967.423535300928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45967.423535300928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45967.423535300928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45967.423535300928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45967.423535300928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45967.423535300928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45967.423535300928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45967.423535300928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45967.423535300928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45967.423535300928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45967.423535300928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45967.423535300928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45967.423535300928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45967.423535300928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45967.423535300928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45967.423535300928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45967.423535300928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45967.423535300928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45967.423535300928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45967.423535300928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45967.423535300928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45967.423535300928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45967.423535300928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45967.423535300928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45967.423535300928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263.94281770833186</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2.6046875005704351E-2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2.830381944659166E-2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45967.423535300928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45967.423535300928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45967.423535300928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45967.423535300928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45967.423535300928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45967.423535300928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45967.423535300928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45967.423535300928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45967.423535300928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45967.423535300928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45967.423535300928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45967.423535300928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45967.423535300928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45967.423535300928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45967.423535300928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45967.423535300928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45967.423535300928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45967.423535300928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45967.423535300928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45967.423535300928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45967.423535300928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45967.423535300928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45967.423535300928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45967.423535300928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45967.423535300928</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45967.423535300928</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45967.423535300928</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45967.423535300928</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45967.423535300928</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20" sqref="K2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75.59147511573974</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41.234657986111415</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18.762424189815647</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0.47111631944426335</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0.10560706018441124</v>
      </c>
      <c r="H6" s="139">
        <v>45967.408750000002</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2</v>
      </c>
      <c r="D14" s="138" t="s">
        <v>38440</v>
      </c>
      <c r="E14" s="138" t="s">
        <v>39021</v>
      </c>
      <c r="F14" s="139">
        <v>45967.354907407411</v>
      </c>
      <c r="G14" s="140">
        <f ca="1">IFERROR(NOW()-F14,"")</f>
        <v>6.8627893517259508E-2</v>
      </c>
      <c r="H14" s="139">
        <v>45967.348414351851</v>
      </c>
      <c r="I14" s="138" t="str">
        <f>IFERROR(VLOOKUP(D14,DB!A:F,6,0),"")</f>
        <v>Generator-SG</v>
      </c>
      <c r="J14" s="138" t="str">
        <f>IFERROR(VLOOKUP(D14,DB!A:G,7,0),"")</f>
        <v>Dead</v>
      </c>
      <c r="K14" s="138" t="s">
        <v>39134</v>
      </c>
      <c r="L14" s="138" t="str">
        <f>IFERROR(VLOOKUP(D14,DB!A:I,9,0),"")</f>
        <v>Latis</v>
      </c>
    </row>
    <row r="15" spans="1:13" ht="15">
      <c r="A15" s="138" t="s">
        <v>39135</v>
      </c>
      <c r="B15" s="138" t="str">
        <f>IFERROR(VLOOKUP(D15,DB!A:K,11,0),"")</f>
        <v>R5</v>
      </c>
      <c r="C15" s="138">
        <v>1</v>
      </c>
      <c r="D15" s="138" t="s">
        <v>14733</v>
      </c>
      <c r="E15" s="138" t="s">
        <v>39104</v>
      </c>
      <c r="F15" s="139"/>
      <c r="G15" s="140">
        <f ca="1">IFERROR(NOW()-F15,"")</f>
        <v>45967.423535300928</v>
      </c>
      <c r="H15" s="139">
        <v>45967.379143518519</v>
      </c>
      <c r="I15" s="138" t="str">
        <f>IFERROR(VLOOKUP(D15,DB!A:F,6,0),"")</f>
        <v>SCECO</v>
      </c>
      <c r="J15" s="138" t="str">
        <f>IFERROR(VLOOKUP(D15,DB!A:G,7,0),"")</f>
        <v>No BB Design</v>
      </c>
      <c r="K15" s="138" t="s">
        <v>39136</v>
      </c>
      <c r="L15" s="138" t="str">
        <f>IFERROR(VLOOKUP(D15,DB!A:I,9,0),"")</f>
        <v>Latis</v>
      </c>
    </row>
    <row r="16" spans="1:13" ht="15">
      <c r="A16" s="138" t="s">
        <v>39135</v>
      </c>
      <c r="B16" s="138" t="str">
        <f>IFERROR(VLOOKUP(D16,DB!A:K,11,0),"")</f>
        <v>R5</v>
      </c>
      <c r="C16" s="138">
        <v>2</v>
      </c>
      <c r="D16" s="138" t="s">
        <v>35548</v>
      </c>
      <c r="E16" s="138" t="s">
        <v>39104</v>
      </c>
      <c r="F16" s="139"/>
      <c r="G16" s="140">
        <f ca="1">IFERROR(NOW()-F16,"")</f>
        <v>45967.423535300928</v>
      </c>
      <c r="H16" s="139">
        <v>45967.379560185182</v>
      </c>
      <c r="I16" s="138" t="str">
        <f>IFERROR(VLOOKUP(D16,DB!A:F,6,0),"")</f>
        <v>Generator-SG</v>
      </c>
      <c r="J16" s="138" t="str">
        <f>IFERROR(VLOOKUP(D16,DB!A:G,7,0),"")</f>
        <v>Vandalized</v>
      </c>
      <c r="K16" s="138" t="s">
        <v>39137</v>
      </c>
      <c r="L16" s="138" t="str">
        <f>IFERROR(VLOOKUP(D16,DB!A:I,9,0),"")</f>
        <v>Latis</v>
      </c>
    </row>
    <row r="17" spans="1:12" ht="15">
      <c r="A17" s="138"/>
      <c r="B17" s="138" t="str">
        <f>IFERROR(VLOOKUP(D17,DB!A:K,11,0),"")</f>
        <v/>
      </c>
      <c r="C17" s="138"/>
      <c r="D17"/>
      <c r="E17" s="138"/>
      <c r="F17" s="139"/>
      <c r="G17" s="140">
        <f ca="1">IFERROR(NOW()-F17,"")</f>
        <v>45967.423535300928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45967.423535300928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45967.423535300928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45967.423535300928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45967.423535300928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45967.423535300928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45967.423535300928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45967.423535300928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45967.423535300928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45967.423535300928</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45967.423535300928</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45967.423535300928</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45967.423535300928</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45967.423535300928</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45967.423535300928</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45967.423535300928</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45967.423535300928</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45967.423535300928</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45967.423535300928</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45967.423535300928</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45967.423535300928</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45967.423535300928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45967.423535300928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45967.423535300928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45967.423535300928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45967.423535300928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45967.423535300928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45967.423535300928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45967.423535300928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45967.423535300928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45967.423535300928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45967.423535300928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45967.423535300928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45967.423535300928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45967.423535300928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45967.423535300928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45967.423535300928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45967.423535300928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45967.423535300928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45967.423535300928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45967.423535300928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45967.423535300928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45967.423535300928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45967.423535300928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45967.423535300928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45967.423535300928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45967.423535300928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45967.423535300928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45967.423535300928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45967.423535300928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45967.423535300928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45967.423535300928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45967.423535300928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45967.423535300928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45967.423535300928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45967.423535300928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45967.423535300928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45967.423535300928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45967.423535300928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45967.423535300928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45967.423535300928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45967.423535300928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45967.423535300928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45967.423535300928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45967.423535300928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45967.423535300928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45967.423535300928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45967.423535300928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45967.423535300928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45967.423535300928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45967.423535300928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45967.423535300928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45967.423535300928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45967.423535300928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45967.423535300928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45967.423535300928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45967.423535300928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45967.423535300928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45967.423535300928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45967.423535300928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45967.423535300928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45967.423535300928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45967.423535300928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45967.423535300928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45967.423535300928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45967.423535300928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45967.423535300928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45967.423535300928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45967.423535300928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45967.423535300928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45967.423535300928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45967.423535300928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45967.423535300928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45967.423535300928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45967.423535300928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45967.423535300928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45967.423535300928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45967.423535300928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45967.423535300928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45967.423535300928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45967.423535300928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45967.423535300928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45967.423535300928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45967.423535300928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45967.423535300928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45967.423535300928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45967.423535300928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45967.423535300928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45967.423535300928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45967.423535300928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45967.423535300928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45967.423535300928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45967.423535300928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45967.423535300928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45967.423535300928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45967.423535300928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45967.423535300928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45967.423535300928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45967.423535300928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45967.423535300928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45967.423535300928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45967.423535300928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45967.423535300928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45967.423535300928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45967.423535300928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45967.423535300928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45967.423535300928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45967.423535300928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45967.423535300928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45967.423535300928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45967.423535300928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45967.423535300928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45967.423535300928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45967.423535300928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45967.423535300928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45967.423535300928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45967.423535300928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45967.423535300928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45967.423535300928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45967.423535300928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45967.423535300928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45967.423535300928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45967.423535300928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45967.423535300928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45967.423535300928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45967.423535300928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45967.423535300928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45967.423535300928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45967.423535300928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45967.423535300928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45967.423535300928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45967.423535300928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45967.423535300928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45967.423535300928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45967.423535300928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45967.423535300928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45967.423535300928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45967.423535300928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45967.423535300928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45967.423535300928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45967.423535300928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45967.423535300928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45967.423535300928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45967.423535300928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45967.423535300928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45967.423535300928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45967.423535300928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45967.423535300928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45967.423535300928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45967.423535300928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45967.423535300928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45967.423535300928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45967.423535300928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45967.423535300928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45967.423535300928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45967.423535300928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45967.423535300928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45967.423535300928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45967.423535300928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45967.423535300928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45967.423535300928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45967.423535300928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45967.423535300928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45967.423535300928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45967.423535300928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45967.423535300928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45967.423535300928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45967.423535300928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45967.423535300928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45967.423535300928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45967.423535300928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45967.423535300928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45967.423535300928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45967.423535300928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45967.423535300928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45967.423535300928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45967.423535300928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45967.423535300928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45967.423535300928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45967.423535300928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45967.423535300928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45967.423535300928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45967.423535300928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45967.423535300928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45967.423535300928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45967.423535300928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45967.423535300928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45967.423535300928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45967.423535300928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45967.423535300928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45967.423535300928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45967.423535300928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45967.423535300928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45967.423535300928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45967.423535300928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45967.423535300928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45967.423535300928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45967.423535300928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45967.423535300928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45967.423535300928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45967.423535300928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45967.423535300928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45967.423535300928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45967.423535300928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45967.423535300928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45967.423535300928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45967.423535300928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45967.423535300928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45967.423535300928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45967.423535300928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45967.423535300928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45967.423535300928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45967.423535300928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45967.423535300928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45967.423535300928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45967.423535300928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45967.423535300928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45967.423535300928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45967.423535300928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45967.423535300928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45967.423535300928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45967.423535300928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45967.423535300928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45967.423535300928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45967.423535300928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45967.423535300928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45967.423535300928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45967.423535300928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45967.423535300928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45967.423535300928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45967.423535300928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45967.423535300928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45967.423535300928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45967.423535300928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45967.423535300928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45967.423535300928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45967.423535300928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45967.423535300928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45967.423535300928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45967.423535300928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45967.423535300928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45967.423535300928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45967.423535300928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45967.423535300928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45967.423535300928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45967.423535300928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45967.423535300928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45967.423535300928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45967.423535300928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45967.423535300928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45967.423535300928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45967.423535300928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45967.423535300928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45967.423535300928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45967.423535300928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45967.423535300928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45967.423535300928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45967.423535300928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45967.423535300928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45967.423535300928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45967.423535300928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45967.423535300928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45967.423535300928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45967.423535300928</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45967.423535300928</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45967.423535300928</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45967.423535300928</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45967.423535300928</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45967.423535300928</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45967.423535300928</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45967.423535300928</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45967.423535300928</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45967.423535300928</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45967.423535300928</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45967.423535300928</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45967.423535300928</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3" ht="15"/>
    <row r="1254"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39138</v>
      </c>
      <c r="B2" s="61" t="str">
        <f>IFERROR(VLOOKUP(D2,DB!A:K,11,0),"")</f>
        <v>R6</v>
      </c>
      <c r="C2" s="61">
        <v>1</v>
      </c>
      <c r="D2" s="61" t="s">
        <v>34978</v>
      </c>
      <c r="E2" s="61" t="s">
        <v>39021</v>
      </c>
      <c r="F2" s="157">
        <v>45967.385289351849</v>
      </c>
      <c r="G2" s="158">
        <f ca="1">IFERROR(NOW()-F2,"-")</f>
        <v>3.8245949079282582E-2</v>
      </c>
      <c r="H2" s="159">
        <v>45967.379270833335</v>
      </c>
      <c r="I2" s="86" t="str">
        <f>IFERROR(VLOOKUP(D2,DB!A:F,6,0),"")</f>
        <v>SCECO</v>
      </c>
      <c r="J2" s="61" t="str">
        <f>IFERROR(VLOOKUP(D2,DB!A:G,7,0),"")</f>
        <v>Vandalized</v>
      </c>
      <c r="K2" s="160" t="s">
        <v>39139</v>
      </c>
      <c r="L2" s="161" t="str">
        <f>IFERROR(VLOOKUP(D2,DB!A:I,9,0),"")</f>
        <v>Latis</v>
      </c>
    </row>
    <row r="3" spans="1:12" ht="31.5" customHeight="1">
      <c r="A3" s="86"/>
      <c r="B3" s="61" t="str">
        <f>IFERROR(VLOOKUP(#REF!,DB!A:K,11,0),"")</f>
        <v/>
      </c>
      <c r="C3" s="61"/>
      <c r="D3" s="86"/>
      <c r="E3" s="61"/>
      <c r="F3" s="157"/>
      <c r="G3" s="158">
        <f ca="1">IFERROR(NOW()-F3,"-")</f>
        <v>45967.423535300928</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45967.423535300928</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45967.423535300928</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45967.423535300928</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45967.423535300928</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45967.423535300928</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45967.423535300928</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45967.423535300928</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45967.423535300928</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45967.423535300928</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45967.423535300928</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45967.423535300928</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45967.423535300928</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45967.423535300928</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45967.423535300928</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45967.423535300928</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45967.423535300928</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45967.423535300928</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45967.423535300928</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45967.423535300928</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45967.423535300928</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45967.423535300928</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45967.423535300928</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45967.423535300928</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45967.423535300928</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45967.423535300928</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45967.423535300928</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45967.423535300928</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45967.423535300928</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45967.423535300928</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45967.423535300928</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45967.423535300928</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45967.423535300928</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45967.423535300928</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45967.423535300928</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45967.423535300928</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45967.423535300928</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45967.423535300928</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45967.423535300928</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2025-11-06T07:12:03Z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